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isjersovs/Desktop/"/>
    </mc:Choice>
  </mc:AlternateContent>
  <xr:revisionPtr revIDLastSave="0" documentId="13_ncr:1_{BFAF6C65-9496-B144-B998-92F124AE2438}" xr6:coauthVersionLast="47" xr6:coauthVersionMax="47" xr10:uidLastSave="{00000000-0000-0000-0000-000000000000}"/>
  <bookViews>
    <workbookView xWindow="2780" yWindow="1500" windowWidth="28040" windowHeight="17440" xr2:uid="{96CC5A8F-1BFF-5046-A546-FB2C91CCD7C1}"/>
  </bookViews>
  <sheets>
    <sheet name="Kalendārs" sheetId="1" r:id="rId1"/>
    <sheet name="CHS-TAR" sheetId="2" r:id="rId2"/>
    <sheet name="TAR-CH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E27" i="3"/>
  <c r="C27" i="3"/>
  <c r="B27" i="3"/>
  <c r="D27" i="3" s="1"/>
  <c r="H27" i="2"/>
  <c r="G27" i="2"/>
  <c r="F27" i="2"/>
  <c r="E27" i="2"/>
  <c r="C27" i="2"/>
  <c r="B27" i="2"/>
  <c r="M143" i="1"/>
  <c r="K142" i="1"/>
  <c r="J140" i="1"/>
  <c r="G26" i="3"/>
  <c r="F26" i="3"/>
  <c r="E26" i="3"/>
  <c r="C26" i="3"/>
  <c r="B26" i="3"/>
  <c r="J138" i="1"/>
  <c r="H137" i="1"/>
  <c r="D28" i="3"/>
  <c r="D29" i="3"/>
  <c r="D30" i="3"/>
  <c r="D31" i="3"/>
  <c r="D32" i="3"/>
  <c r="D26" i="3"/>
  <c r="H26" i="2"/>
  <c r="G26" i="2"/>
  <c r="F26" i="2"/>
  <c r="E26" i="2"/>
  <c r="C26" i="2"/>
  <c r="B26" i="2"/>
  <c r="G25" i="3"/>
  <c r="F25" i="3"/>
  <c r="E25" i="3"/>
  <c r="C25" i="3"/>
  <c r="B25" i="3"/>
  <c r="G133" i="1"/>
  <c r="E132" i="1"/>
  <c r="D105" i="1"/>
  <c r="M110" i="1"/>
  <c r="J115" i="1"/>
  <c r="D120" i="1"/>
  <c r="J125" i="1"/>
  <c r="H25" i="2"/>
  <c r="G25" i="2"/>
  <c r="F25" i="2"/>
  <c r="E25" i="2"/>
  <c r="C25" i="2"/>
  <c r="B25" i="2"/>
  <c r="D130" i="1"/>
  <c r="D26" i="2"/>
  <c r="D27" i="2"/>
  <c r="D28" i="2"/>
  <c r="D29" i="2"/>
  <c r="D30" i="2"/>
  <c r="D31" i="2"/>
  <c r="D32" i="2"/>
  <c r="D25" i="2"/>
  <c r="I30" i="2"/>
  <c r="I29" i="2"/>
  <c r="I28" i="2"/>
  <c r="I27" i="2"/>
  <c r="I26" i="2"/>
  <c r="I25" i="2"/>
  <c r="G24" i="3"/>
  <c r="F24" i="3"/>
  <c r="E24" i="3"/>
  <c r="C24" i="3"/>
  <c r="B24" i="3"/>
  <c r="G23" i="3"/>
  <c r="F23" i="3"/>
  <c r="E23" i="3"/>
  <c r="C23" i="3"/>
  <c r="B23" i="3"/>
  <c r="G22" i="3"/>
  <c r="F21" i="3"/>
  <c r="F22" i="3"/>
  <c r="E22" i="3"/>
  <c r="C22" i="3"/>
  <c r="B22" i="3"/>
  <c r="G21" i="3"/>
  <c r="E21" i="3"/>
  <c r="C21" i="3"/>
  <c r="B21" i="3"/>
  <c r="G20" i="3"/>
  <c r="F20" i="3"/>
  <c r="E20" i="3"/>
  <c r="C20" i="3"/>
  <c r="B20" i="3"/>
  <c r="G19" i="3"/>
  <c r="F19" i="3"/>
  <c r="E19" i="3"/>
  <c r="C19" i="3"/>
  <c r="B19" i="3"/>
  <c r="G18" i="3"/>
  <c r="F18" i="3"/>
  <c r="E18" i="3"/>
  <c r="C18" i="3"/>
  <c r="B18" i="3"/>
  <c r="G17" i="3"/>
  <c r="F17" i="3"/>
  <c r="E17" i="3"/>
  <c r="C17" i="3"/>
  <c r="B17" i="3"/>
  <c r="G16" i="3"/>
  <c r="F16" i="3"/>
  <c r="E16" i="3"/>
  <c r="C16" i="3"/>
  <c r="B16" i="3"/>
  <c r="G15" i="3"/>
  <c r="F15" i="3"/>
  <c r="E15" i="3"/>
  <c r="C15" i="3"/>
  <c r="B15" i="3"/>
  <c r="G14" i="3"/>
  <c r="F14" i="3"/>
  <c r="E14" i="3"/>
  <c r="C14" i="3"/>
  <c r="B14" i="3"/>
  <c r="G13" i="3"/>
  <c r="F13" i="3"/>
  <c r="E13" i="3"/>
  <c r="C13" i="3"/>
  <c r="B13" i="3"/>
  <c r="G12" i="3"/>
  <c r="F12" i="3"/>
  <c r="E12" i="3"/>
  <c r="C12" i="3"/>
  <c r="B12" i="3"/>
  <c r="G11" i="3"/>
  <c r="F11" i="3"/>
  <c r="E11" i="3"/>
  <c r="C11" i="3"/>
  <c r="B11" i="3"/>
  <c r="G10" i="3"/>
  <c r="F10" i="3"/>
  <c r="E10" i="3"/>
  <c r="C10" i="3"/>
  <c r="B10" i="3"/>
  <c r="D10" i="3" s="1"/>
  <c r="G9" i="3"/>
  <c r="F9" i="3"/>
  <c r="E9" i="3"/>
  <c r="C9" i="3"/>
  <c r="B9" i="3"/>
  <c r="G8" i="3"/>
  <c r="F8" i="3"/>
  <c r="E8" i="3"/>
  <c r="C8" i="3"/>
  <c r="B8" i="3"/>
  <c r="G7" i="3"/>
  <c r="F7" i="3"/>
  <c r="E7" i="3"/>
  <c r="C7" i="3"/>
  <c r="B7" i="3"/>
  <c r="G6" i="3"/>
  <c r="F6" i="3"/>
  <c r="E6" i="3"/>
  <c r="C6" i="3"/>
  <c r="B6" i="3"/>
  <c r="G5" i="3"/>
  <c r="F5" i="3"/>
  <c r="E5" i="3"/>
  <c r="D5" i="3"/>
  <c r="D6" i="3"/>
  <c r="D7" i="3"/>
  <c r="D8" i="3"/>
  <c r="D9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C5" i="3"/>
  <c r="B5" i="3"/>
  <c r="G4" i="3"/>
  <c r="G3" i="3"/>
  <c r="D4" i="3"/>
  <c r="C4" i="3"/>
  <c r="E4" i="3"/>
  <c r="F4" i="3"/>
  <c r="B4" i="3"/>
  <c r="F3" i="3"/>
  <c r="E3" i="3"/>
  <c r="C3" i="3"/>
  <c r="B3" i="3"/>
  <c r="H24" i="2"/>
  <c r="G24" i="2"/>
  <c r="F24" i="2"/>
  <c r="E24" i="2"/>
  <c r="C24" i="2"/>
  <c r="B24" i="2"/>
  <c r="H23" i="2"/>
  <c r="G23" i="2"/>
  <c r="F23" i="2"/>
  <c r="E23" i="2"/>
  <c r="C23" i="2"/>
  <c r="B23" i="2"/>
  <c r="H22" i="2"/>
  <c r="G22" i="2"/>
  <c r="F22" i="2"/>
  <c r="E22" i="2"/>
  <c r="C22" i="2"/>
  <c r="B22" i="2"/>
  <c r="H21" i="2"/>
  <c r="G21" i="2"/>
  <c r="F21" i="2"/>
  <c r="E21" i="2"/>
  <c r="C21" i="2"/>
  <c r="B21" i="2"/>
  <c r="H20" i="2"/>
  <c r="G20" i="2"/>
  <c r="F20" i="2"/>
  <c r="E20" i="2"/>
  <c r="C20" i="2"/>
  <c r="B20" i="2"/>
  <c r="H19" i="2"/>
  <c r="G19" i="2"/>
  <c r="F19" i="2"/>
  <c r="E19" i="2"/>
  <c r="C19" i="2"/>
  <c r="B19" i="2"/>
  <c r="H18" i="2"/>
  <c r="G18" i="2"/>
  <c r="F18" i="2"/>
  <c r="E18" i="2"/>
  <c r="C18" i="2"/>
  <c r="B18" i="2"/>
  <c r="H17" i="2"/>
  <c r="G17" i="2"/>
  <c r="F17" i="2"/>
  <c r="E17" i="2"/>
  <c r="C17" i="2"/>
  <c r="B17" i="2"/>
  <c r="H16" i="2"/>
  <c r="G16" i="2"/>
  <c r="F16" i="2"/>
  <c r="E16" i="2"/>
  <c r="C16" i="2"/>
  <c r="B16" i="2"/>
  <c r="H15" i="2"/>
  <c r="G15" i="2"/>
  <c r="F15" i="2"/>
  <c r="E15" i="2"/>
  <c r="C15" i="2"/>
  <c r="B15" i="2"/>
  <c r="H14" i="2"/>
  <c r="G14" i="2"/>
  <c r="F14" i="2"/>
  <c r="E14" i="2"/>
  <c r="C14" i="2"/>
  <c r="B14" i="2"/>
  <c r="H13" i="2"/>
  <c r="G13" i="2"/>
  <c r="F13" i="2"/>
  <c r="E13" i="2"/>
  <c r="C13" i="2"/>
  <c r="B13" i="2"/>
  <c r="H12" i="2"/>
  <c r="G12" i="2"/>
  <c r="F12" i="2"/>
  <c r="E12" i="2"/>
  <c r="C12" i="2"/>
  <c r="B12" i="2"/>
  <c r="I11" i="2"/>
  <c r="H11" i="2"/>
  <c r="G11" i="2"/>
  <c r="F11" i="2"/>
  <c r="E11" i="2"/>
  <c r="C11" i="2"/>
  <c r="B11" i="2"/>
  <c r="H10" i="2"/>
  <c r="G10" i="2"/>
  <c r="F10" i="2"/>
  <c r="E10" i="2"/>
  <c r="C10" i="2"/>
  <c r="B10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H9" i="2"/>
  <c r="G9" i="2"/>
  <c r="F9" i="2"/>
  <c r="E9" i="2"/>
  <c r="C9" i="2"/>
  <c r="B9" i="2"/>
  <c r="H8" i="2"/>
  <c r="G8" i="2"/>
  <c r="F8" i="2"/>
  <c r="E8" i="2"/>
  <c r="C8" i="2"/>
  <c r="B8" i="2"/>
  <c r="D7" i="2"/>
  <c r="E7" i="2"/>
  <c r="E6" i="2"/>
  <c r="E5" i="2"/>
  <c r="E4" i="2"/>
  <c r="E3" i="2"/>
  <c r="H7" i="2"/>
  <c r="G7" i="2"/>
  <c r="F7" i="2"/>
  <c r="C7" i="2"/>
  <c r="B7" i="2"/>
  <c r="H6" i="2"/>
  <c r="G6" i="2"/>
  <c r="F6" i="2"/>
  <c r="C6" i="2"/>
  <c r="B6" i="2"/>
  <c r="H5" i="2"/>
  <c r="G5" i="2"/>
  <c r="F5" i="2"/>
  <c r="C5" i="2"/>
  <c r="D6" i="2" s="1"/>
  <c r="B5" i="2"/>
  <c r="H4" i="2"/>
  <c r="G4" i="2"/>
  <c r="F4" i="2"/>
  <c r="H3" i="2"/>
  <c r="G3" i="2"/>
  <c r="F3" i="2"/>
  <c r="D4" i="2"/>
  <c r="C4" i="2"/>
  <c r="B4" i="2"/>
  <c r="C3" i="2"/>
  <c r="B3" i="2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D135" i="1" s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0" i="1"/>
  <c r="D11" i="3" l="1"/>
  <c r="D5" i="2"/>
  <c r="M128" i="1"/>
  <c r="G123" i="1"/>
  <c r="M118" i="1"/>
  <c r="P113" i="1"/>
  <c r="J108" i="1"/>
  <c r="M103" i="1"/>
  <c r="D103" i="1"/>
  <c r="P93" i="1"/>
  <c r="G93" i="1"/>
  <c r="M88" i="1"/>
  <c r="D78" i="1"/>
  <c r="G83" i="1"/>
  <c r="G73" i="1"/>
  <c r="J68" i="1"/>
  <c r="G63" i="1"/>
  <c r="M58" i="1"/>
  <c r="G38" i="1"/>
  <c r="M33" i="1"/>
  <c r="K127" i="1"/>
  <c r="E122" i="1"/>
  <c r="K117" i="1"/>
  <c r="N112" i="1"/>
  <c r="H107" i="1"/>
  <c r="K102" i="1"/>
  <c r="B102" i="1"/>
  <c r="N92" i="1"/>
  <c r="E92" i="1"/>
  <c r="K87" i="1"/>
  <c r="E82" i="1"/>
  <c r="B77" i="1"/>
  <c r="E72" i="1"/>
  <c r="H67" i="1"/>
  <c r="E62" i="1"/>
  <c r="K57" i="1"/>
  <c r="B9" i="1"/>
  <c r="B14" i="1" s="1"/>
  <c r="A9" i="1"/>
  <c r="A14" i="1" s="1"/>
  <c r="A19" i="1" s="1"/>
  <c r="A24" i="1" s="1"/>
  <c r="A29" i="1" s="1"/>
  <c r="A34" i="1" s="1"/>
  <c r="A39" i="1" s="1"/>
  <c r="A44" i="1" s="1"/>
  <c r="A49" i="1" s="1"/>
  <c r="A54" i="1" s="1"/>
  <c r="A59" i="1" s="1"/>
  <c r="A64" i="1" s="1"/>
  <c r="A69" i="1" s="1"/>
  <c r="A74" i="1" s="1"/>
  <c r="A79" i="1" s="1"/>
  <c r="A84" i="1" s="1"/>
  <c r="A89" i="1" s="1"/>
  <c r="A94" i="1" s="1"/>
  <c r="A99" i="1" s="1"/>
  <c r="A104" i="1" s="1"/>
  <c r="A109" i="1" s="1"/>
  <c r="A114" i="1" s="1"/>
  <c r="A119" i="1" s="1"/>
  <c r="A124" i="1" s="1"/>
  <c r="A129" i="1" s="1"/>
  <c r="A134" i="1" s="1"/>
  <c r="A139" i="1" s="1"/>
  <c r="A144" i="1" s="1"/>
  <c r="A149" i="1" s="1"/>
  <c r="A154" i="1" s="1"/>
  <c r="E4" i="1"/>
  <c r="H4" i="1" s="1"/>
  <c r="K4" i="1" s="1"/>
  <c r="N4" i="1" s="1"/>
  <c r="Q4" i="1" s="1"/>
  <c r="T4" i="1" s="1"/>
  <c r="E9" i="1" l="1"/>
  <c r="H9" i="1" s="1"/>
  <c r="K9" i="1" s="1"/>
  <c r="N9" i="1" s="1"/>
  <c r="Q9" i="1" s="1"/>
  <c r="T9" i="1" s="1"/>
  <c r="G13" i="1"/>
  <c r="E14" i="1"/>
  <c r="B19" i="1"/>
  <c r="H14" i="1" l="1"/>
  <c r="K14" i="1" s="1"/>
  <c r="N14" i="1" s="1"/>
  <c r="Q14" i="1" s="1"/>
  <c r="T14" i="1" s="1"/>
  <c r="G18" i="1"/>
  <c r="E19" i="1"/>
  <c r="H19" i="1" s="1"/>
  <c r="K19" i="1" s="1"/>
  <c r="N19" i="1" s="1"/>
  <c r="Q19" i="1" s="1"/>
  <c r="B24" i="1"/>
  <c r="T19" i="1" l="1"/>
  <c r="S23" i="1"/>
  <c r="E24" i="1"/>
  <c r="H24" i="1" s="1"/>
  <c r="K24" i="1" s="1"/>
  <c r="N24" i="1" s="1"/>
  <c r="B29" i="1"/>
  <c r="Q24" i="1" l="1"/>
  <c r="T24" i="1" s="1"/>
  <c r="P28" i="1"/>
  <c r="E29" i="1"/>
  <c r="H29" i="1" s="1"/>
  <c r="K29" i="1" s="1"/>
  <c r="N29" i="1" s="1"/>
  <c r="Q29" i="1" s="1"/>
  <c r="T29" i="1" s="1"/>
  <c r="B34" i="1"/>
  <c r="E34" i="1" l="1"/>
  <c r="H34" i="1" s="1"/>
  <c r="K34" i="1" s="1"/>
  <c r="N34" i="1" s="1"/>
  <c r="Q34" i="1" s="1"/>
  <c r="T34" i="1" s="1"/>
  <c r="B39" i="1"/>
  <c r="E39" i="1" l="1"/>
  <c r="H39" i="1" s="1"/>
  <c r="K39" i="1" s="1"/>
  <c r="N39" i="1" s="1"/>
  <c r="Q39" i="1" s="1"/>
  <c r="T39" i="1" s="1"/>
  <c r="B44" i="1"/>
  <c r="E44" i="1" l="1"/>
  <c r="H44" i="1" s="1"/>
  <c r="K44" i="1" s="1"/>
  <c r="N44" i="1" s="1"/>
  <c r="Q44" i="1" s="1"/>
  <c r="T44" i="1" s="1"/>
  <c r="B49" i="1"/>
  <c r="E49" i="1" l="1"/>
  <c r="H49" i="1" s="1"/>
  <c r="K49" i="1" s="1"/>
  <c r="N49" i="1" s="1"/>
  <c r="Q49" i="1" s="1"/>
  <c r="T49" i="1" s="1"/>
  <c r="B54" i="1"/>
  <c r="E54" i="1" l="1"/>
  <c r="H54" i="1" s="1"/>
  <c r="K54" i="1" s="1"/>
  <c r="N54" i="1" s="1"/>
  <c r="Q54" i="1" s="1"/>
  <c r="T54" i="1" s="1"/>
  <c r="B59" i="1"/>
  <c r="E59" i="1" l="1"/>
  <c r="H59" i="1" s="1"/>
  <c r="K59" i="1" s="1"/>
  <c r="N59" i="1" s="1"/>
  <c r="Q59" i="1" s="1"/>
  <c r="T59" i="1" s="1"/>
  <c r="B64" i="1"/>
  <c r="E64" i="1" l="1"/>
  <c r="H64" i="1" s="1"/>
  <c r="K64" i="1" s="1"/>
  <c r="N64" i="1" s="1"/>
  <c r="Q64" i="1" s="1"/>
  <c r="T64" i="1" s="1"/>
  <c r="B69" i="1"/>
  <c r="E69" i="1" l="1"/>
  <c r="H69" i="1" s="1"/>
  <c r="K69" i="1" s="1"/>
  <c r="N69" i="1" s="1"/>
  <c r="Q69" i="1" s="1"/>
  <c r="T69" i="1" s="1"/>
  <c r="B74" i="1"/>
  <c r="E74" i="1" l="1"/>
  <c r="H74" i="1" s="1"/>
  <c r="K74" i="1" s="1"/>
  <c r="N74" i="1" s="1"/>
  <c r="Q74" i="1" s="1"/>
  <c r="T74" i="1" s="1"/>
  <c r="B79" i="1"/>
  <c r="E79" i="1" l="1"/>
  <c r="H79" i="1" s="1"/>
  <c r="K79" i="1" s="1"/>
  <c r="N79" i="1" s="1"/>
  <c r="Q79" i="1" s="1"/>
  <c r="T79" i="1" s="1"/>
  <c r="B84" i="1"/>
  <c r="E84" i="1" l="1"/>
  <c r="H84" i="1" s="1"/>
  <c r="K84" i="1" s="1"/>
  <c r="N84" i="1" s="1"/>
  <c r="Q84" i="1" s="1"/>
  <c r="T84" i="1" s="1"/>
  <c r="B89" i="1"/>
  <c r="E89" i="1" l="1"/>
  <c r="H89" i="1" s="1"/>
  <c r="K89" i="1" s="1"/>
  <c r="N89" i="1" s="1"/>
  <c r="Q89" i="1" s="1"/>
  <c r="T89" i="1" s="1"/>
  <c r="B94" i="1"/>
  <c r="E94" i="1" l="1"/>
  <c r="H94" i="1" s="1"/>
  <c r="K94" i="1" s="1"/>
  <c r="N94" i="1" s="1"/>
  <c r="Q94" i="1" s="1"/>
  <c r="T94" i="1" s="1"/>
  <c r="B99" i="1"/>
  <c r="E99" i="1" l="1"/>
  <c r="H99" i="1" s="1"/>
  <c r="K99" i="1" s="1"/>
  <c r="N99" i="1" s="1"/>
  <c r="Q99" i="1" s="1"/>
  <c r="T99" i="1" s="1"/>
  <c r="B104" i="1"/>
  <c r="E104" i="1" l="1"/>
  <c r="H104" i="1" s="1"/>
  <c r="K104" i="1" s="1"/>
  <c r="N104" i="1" s="1"/>
  <c r="Q104" i="1" s="1"/>
  <c r="T104" i="1" s="1"/>
  <c r="B109" i="1"/>
  <c r="E109" i="1" l="1"/>
  <c r="H109" i="1" s="1"/>
  <c r="K109" i="1" s="1"/>
  <c r="N109" i="1" s="1"/>
  <c r="Q109" i="1" s="1"/>
  <c r="T109" i="1" s="1"/>
  <c r="B114" i="1"/>
  <c r="E114" i="1" l="1"/>
  <c r="H114" i="1" s="1"/>
  <c r="K114" i="1" s="1"/>
  <c r="N114" i="1" s="1"/>
  <c r="Q114" i="1" s="1"/>
  <c r="T114" i="1" s="1"/>
  <c r="B119" i="1"/>
  <c r="E119" i="1" l="1"/>
  <c r="H119" i="1" s="1"/>
  <c r="K119" i="1" s="1"/>
  <c r="N119" i="1" s="1"/>
  <c r="Q119" i="1" s="1"/>
  <c r="T119" i="1" s="1"/>
  <c r="B124" i="1"/>
  <c r="E124" i="1" l="1"/>
  <c r="H124" i="1" s="1"/>
  <c r="K124" i="1" s="1"/>
  <c r="N124" i="1" s="1"/>
  <c r="Q124" i="1" s="1"/>
  <c r="T124" i="1" s="1"/>
  <c r="B129" i="1"/>
  <c r="E129" i="1" l="1"/>
  <c r="H129" i="1" s="1"/>
  <c r="K129" i="1" s="1"/>
  <c r="N129" i="1" s="1"/>
  <c r="Q129" i="1" s="1"/>
  <c r="T129" i="1" s="1"/>
  <c r="B134" i="1"/>
  <c r="E134" i="1" l="1"/>
  <c r="H134" i="1" s="1"/>
  <c r="K134" i="1" s="1"/>
  <c r="N134" i="1" s="1"/>
  <c r="Q134" i="1" s="1"/>
  <c r="T134" i="1" s="1"/>
  <c r="B139" i="1"/>
  <c r="E139" i="1" l="1"/>
  <c r="H139" i="1" s="1"/>
  <c r="K139" i="1" s="1"/>
  <c r="N139" i="1" s="1"/>
  <c r="Q139" i="1" s="1"/>
  <c r="T139" i="1" s="1"/>
  <c r="B144" i="1"/>
  <c r="E144" i="1" l="1"/>
  <c r="H144" i="1" s="1"/>
  <c r="K144" i="1" s="1"/>
  <c r="N144" i="1" s="1"/>
  <c r="Q144" i="1" s="1"/>
  <c r="T144" i="1" s="1"/>
  <c r="B149" i="1"/>
  <c r="E149" i="1" l="1"/>
  <c r="H149" i="1" s="1"/>
  <c r="K149" i="1" s="1"/>
  <c r="N149" i="1" s="1"/>
  <c r="Q149" i="1" s="1"/>
  <c r="T149" i="1" s="1"/>
  <c r="B154" i="1"/>
  <c r="E154" i="1" s="1"/>
  <c r="H154" i="1" s="1"/>
  <c r="K154" i="1" s="1"/>
  <c r="N154" i="1" s="1"/>
  <c r="Q154" i="1" s="1"/>
  <c r="T154" i="1" s="1"/>
</calcChain>
</file>

<file path=xl/sharedStrings.xml><?xml version="1.0" encoding="utf-8"?>
<sst xmlns="http://schemas.openxmlformats.org/spreadsheetml/2006/main" count="438" uniqueCount="59">
  <si>
    <t>Nedēļa</t>
  </si>
  <si>
    <t>5Y4326</t>
  </si>
  <si>
    <t>Plānots:</t>
  </si>
  <si>
    <t>Ieradās:</t>
  </si>
  <si>
    <t>Pirmdiena</t>
  </si>
  <si>
    <t>Otrdiena</t>
  </si>
  <si>
    <t>Trešdiena</t>
  </si>
  <si>
    <t>Ceturtdiena</t>
  </si>
  <si>
    <t>Piektdiena</t>
  </si>
  <si>
    <t>Sestdiena</t>
  </si>
  <si>
    <t>Svētdiena</t>
  </si>
  <si>
    <t>TAR-CHS</t>
  </si>
  <si>
    <t>5Y4231</t>
  </si>
  <si>
    <t>N249BA</t>
  </si>
  <si>
    <t>Lidojums:</t>
  </si>
  <si>
    <t>Uz zemes:</t>
  </si>
  <si>
    <t>Kavēja:</t>
  </si>
  <si>
    <t>N780BA</t>
  </si>
  <si>
    <t>N718BA</t>
  </si>
  <si>
    <t>CHS-TAR</t>
  </si>
  <si>
    <t>Izlidoja:</t>
  </si>
  <si>
    <t>N747BC</t>
  </si>
  <si>
    <t>Divert to BRI</t>
  </si>
  <si>
    <t>BRI-TAR</t>
  </si>
  <si>
    <t>-0:10</t>
  </si>
  <si>
    <t>5Y4326 / GTI4326 Charleston (CHS) - Taranto (TAR)</t>
  </si>
  <si>
    <t>5Y4231 / GTI4231 Taranto (TAR) - Charleston (CHS)</t>
  </si>
  <si>
    <t>Datums</t>
  </si>
  <si>
    <t>Laiks</t>
  </si>
  <si>
    <t>CHS ieradās</t>
  </si>
  <si>
    <t>CHS izlidoja</t>
  </si>
  <si>
    <t>Stundas</t>
  </si>
  <si>
    <t>GTI4536</t>
  </si>
  <si>
    <t>GTI4231</t>
  </si>
  <si>
    <t>GTI4531</t>
  </si>
  <si>
    <t>No</t>
  </si>
  <si>
    <t>Reiss</t>
  </si>
  <si>
    <t>no Wichita (IAB)</t>
  </si>
  <si>
    <t>GTI4431</t>
  </si>
  <si>
    <t>no Everett (PAE)</t>
  </si>
  <si>
    <t>GTI4542</t>
  </si>
  <si>
    <t>N/A</t>
  </si>
  <si>
    <t>Pagāja</t>
  </si>
  <si>
    <t>(dienas)</t>
  </si>
  <si>
    <t>Iepriekšējais reiss</t>
  </si>
  <si>
    <t>numurs</t>
  </si>
  <si>
    <t>no</t>
  </si>
  <si>
    <t>uz zemes</t>
  </si>
  <si>
    <t>no Anchorage (ANC)</t>
  </si>
  <si>
    <t>no Taranto (TAR)</t>
  </si>
  <si>
    <t>-</t>
  </si>
  <si>
    <t>regnr</t>
  </si>
  <si>
    <t>kavēja</t>
  </si>
  <si>
    <t>kaut kas noplīsa</t>
  </si>
  <si>
    <t>prognoze</t>
  </si>
  <si>
    <t>+/- 1 diena</t>
  </si>
  <si>
    <t>🟡</t>
  </si>
  <si>
    <t>🟢</t>
  </si>
  <si>
    <t>+/- 2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</si>
</sst>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6]yyyy&quot;. gada &quot;d\.\ mmmm;@"/>
    <numFmt numFmtId="165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20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/>
    <xf numFmtId="0" fontId="0" fillId="0" borderId="12" xfId="0" applyBorder="1"/>
    <xf numFmtId="0" fontId="0" fillId="0" borderId="14" xfId="0" applyBorder="1"/>
    <xf numFmtId="0" fontId="0" fillId="0" borderId="0" xfId="0" applyAlignment="1">
      <alignment shrinkToFit="1"/>
    </xf>
    <xf numFmtId="0" fontId="0" fillId="0" borderId="5" xfId="0" applyBorder="1" applyAlignment="1">
      <alignment shrinkToFit="1"/>
    </xf>
    <xf numFmtId="0" fontId="0" fillId="3" borderId="1" xfId="0" applyFill="1" applyBorder="1"/>
    <xf numFmtId="0" fontId="0" fillId="3" borderId="0" xfId="0" applyFill="1"/>
    <xf numFmtId="0" fontId="0" fillId="3" borderId="4" xfId="0" applyFill="1" applyBorder="1"/>
    <xf numFmtId="0" fontId="0" fillId="3" borderId="5" xfId="0" applyFill="1" applyBorder="1"/>
    <xf numFmtId="0" fontId="6" fillId="4" borderId="1" xfId="0" applyFont="1" applyFill="1" applyBorder="1"/>
    <xf numFmtId="0" fontId="6" fillId="4" borderId="0" xfId="0" applyFont="1" applyFill="1"/>
    <xf numFmtId="20" fontId="6" fillId="4" borderId="2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/>
    <xf numFmtId="20" fontId="4" fillId="4" borderId="2" xfId="0" applyNumberFormat="1" applyFont="1" applyFill="1" applyBorder="1"/>
    <xf numFmtId="0" fontId="0" fillId="4" borderId="5" xfId="0" applyFill="1" applyBorder="1" applyAlignment="1">
      <alignment shrinkToFit="1"/>
    </xf>
    <xf numFmtId="0" fontId="0" fillId="4" borderId="4" xfId="0" applyFill="1" applyBorder="1"/>
    <xf numFmtId="20" fontId="0" fillId="4" borderId="2" xfId="0" applyNumberFormat="1" applyFill="1" applyBorder="1"/>
    <xf numFmtId="0" fontId="0" fillId="3" borderId="0" xfId="0" applyFill="1" applyAlignment="1">
      <alignment shrinkToFit="1"/>
    </xf>
    <xf numFmtId="0" fontId="0" fillId="3" borderId="12" xfId="0" applyFill="1" applyBorder="1"/>
    <xf numFmtId="20" fontId="0" fillId="3" borderId="12" xfId="0" applyNumberFormat="1" applyFill="1" applyBorder="1"/>
    <xf numFmtId="20" fontId="0" fillId="3" borderId="14" xfId="0" applyNumberFormat="1" applyFill="1" applyBorder="1"/>
    <xf numFmtId="20" fontId="0" fillId="0" borderId="12" xfId="0" applyNumberFormat="1" applyBorder="1"/>
    <xf numFmtId="20" fontId="0" fillId="0" borderId="14" xfId="0" applyNumberFormat="1" applyBorder="1"/>
    <xf numFmtId="0" fontId="4" fillId="3" borderId="1" xfId="0" applyFont="1" applyFill="1" applyBorder="1"/>
    <xf numFmtId="0" fontId="0" fillId="4" borderId="2" xfId="0" quotePrefix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18" xfId="0" applyBorder="1"/>
    <xf numFmtId="14" fontId="0" fillId="0" borderId="1" xfId="0" applyNumberFormat="1" applyBorder="1"/>
    <xf numFmtId="14" fontId="0" fillId="0" borderId="0" xfId="0" applyNumberFormat="1"/>
    <xf numFmtId="20" fontId="0" fillId="0" borderId="0" xfId="0" applyNumberFormat="1"/>
    <xf numFmtId="165" fontId="0" fillId="0" borderId="18" xfId="0" applyNumberFormat="1" applyBorder="1"/>
    <xf numFmtId="0" fontId="6" fillId="3" borderId="12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0" fillId="0" borderId="19" xfId="0" applyBorder="1"/>
    <xf numFmtId="164" fontId="0" fillId="0" borderId="19" xfId="0" applyNumberFormat="1" applyBorder="1" applyAlignment="1">
      <alignment horizontal="center"/>
    </xf>
    <xf numFmtId="20" fontId="0" fillId="0" borderId="19" xfId="0" applyNumberFormat="1" applyBorder="1"/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20" fontId="0" fillId="0" borderId="19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20" fontId="4" fillId="0" borderId="19" xfId="0" applyNumberFormat="1" applyFont="1" applyBorder="1" applyAlignment="1">
      <alignment horizontal="center"/>
    </xf>
    <xf numFmtId="165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0" fillId="0" borderId="0" xfId="0" applyNumberFormat="1"/>
    <xf numFmtId="165" fontId="6" fillId="3" borderId="12" xfId="0" applyNumberFormat="1" applyFont="1" applyFill="1" applyBorder="1"/>
    <xf numFmtId="20" fontId="6" fillId="3" borderId="14" xfId="0" applyNumberFormat="1" applyFont="1" applyFill="1" applyBorder="1"/>
    <xf numFmtId="20" fontId="6" fillId="3" borderId="12" xfId="0" applyNumberFormat="1" applyFont="1" applyFill="1" applyBorder="1"/>
    <xf numFmtId="0" fontId="0" fillId="0" borderId="0" xfId="0" quotePrefix="1"/>
    <xf numFmtId="0" fontId="0" fillId="0" borderId="0" xfId="0" applyAlignment="1">
      <alignment horizontal="center" vertical="center"/>
    </xf>
    <xf numFmtId="0" fontId="4" fillId="4" borderId="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 shrinkToFit="1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shrinkToFit="1"/>
    </xf>
    <xf numFmtId="164" fontId="5" fillId="4" borderId="3" xfId="0" applyNumberFormat="1" applyFont="1" applyFill="1" applyBorder="1" applyAlignment="1">
      <alignment horizontal="center" shrinkToFit="1"/>
    </xf>
    <xf numFmtId="164" fontId="2" fillId="0" borderId="11" xfId="0" applyNumberFormat="1" applyFont="1" applyBorder="1" applyAlignment="1">
      <alignment horizontal="center" shrinkToFit="1"/>
    </xf>
    <xf numFmtId="164" fontId="2" fillId="4" borderId="3" xfId="0" applyNumberFormat="1" applyFont="1" applyFill="1" applyBorder="1" applyAlignment="1">
      <alignment horizontal="center" shrinkToFit="1"/>
    </xf>
    <xf numFmtId="164" fontId="2" fillId="3" borderId="11" xfId="0" applyNumberFormat="1" applyFont="1" applyFill="1" applyBorder="1" applyAlignment="1">
      <alignment horizontal="center" shrinkToFit="1"/>
    </xf>
    <xf numFmtId="0" fontId="4" fillId="3" borderId="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3AC2-1632-5A48-A9D1-54DEFEBBAA75}">
  <dimension ref="A1:AD158"/>
  <sheetViews>
    <sheetView tabSelected="1" workbookViewId="0">
      <pane ySplit="3" topLeftCell="A124" activePane="bottomLeft" state="frozen"/>
      <selection pane="bottomLeft" activeCell="B140" sqref="B140"/>
    </sheetView>
  </sheetViews>
  <sheetFormatPr baseColWidth="10" defaultRowHeight="16" x14ac:dyDescent="0.2"/>
  <cols>
    <col min="1" max="1" width="6.83203125" bestFit="1" customWidth="1"/>
    <col min="2" max="2" width="8.1640625" customWidth="1"/>
    <col min="3" max="3" width="7.6640625" customWidth="1"/>
    <col min="4" max="4" width="5.6640625" customWidth="1"/>
    <col min="5" max="5" width="8.1640625" customWidth="1"/>
    <col min="6" max="6" width="7.6640625" customWidth="1"/>
    <col min="7" max="7" width="5.6640625" customWidth="1"/>
    <col min="8" max="8" width="8.1640625" bestFit="1" customWidth="1"/>
    <col min="9" max="9" width="7.6640625" bestFit="1" customWidth="1"/>
    <col min="10" max="10" width="5.6640625" bestFit="1" customWidth="1"/>
    <col min="11" max="11" width="8.1640625" customWidth="1"/>
    <col min="12" max="12" width="7.6640625" customWidth="1"/>
    <col min="13" max="13" width="5.6640625" customWidth="1"/>
    <col min="14" max="14" width="8.1640625" customWidth="1"/>
    <col min="15" max="15" width="7.6640625" customWidth="1"/>
    <col min="16" max="16" width="5.6640625" customWidth="1"/>
    <col min="17" max="17" width="8.1640625" customWidth="1"/>
    <col min="18" max="18" width="7.6640625" customWidth="1"/>
    <col min="19" max="19" width="5.6640625" customWidth="1"/>
    <col min="20" max="20" width="8.1640625" customWidth="1"/>
    <col min="21" max="21" width="7.6640625" customWidth="1"/>
    <col min="22" max="22" width="5.6640625" customWidth="1"/>
    <col min="23" max="23" width="5" customWidth="1"/>
    <col min="24" max="24" width="10.83203125" style="1"/>
    <col min="25" max="25" width="5.6640625" style="2" bestFit="1" customWidth="1"/>
    <col min="27" max="27" width="5.6640625" bestFit="1" customWidth="1"/>
    <col min="28" max="28" width="7.6640625" style="34" bestFit="1" customWidth="1"/>
    <col min="29" max="29" width="17.83203125" bestFit="1" customWidth="1"/>
    <col min="30" max="30" width="8" bestFit="1" customWidth="1"/>
  </cols>
  <sheetData>
    <row r="1" spans="1:30" x14ac:dyDescent="0.2">
      <c r="B1" s="77" t="s">
        <v>25</v>
      </c>
      <c r="C1" s="78"/>
      <c r="D1" s="78"/>
      <c r="E1" s="78"/>
      <c r="F1" s="78"/>
      <c r="G1" s="78"/>
      <c r="H1" s="79"/>
      <c r="K1" s="80" t="s">
        <v>26</v>
      </c>
      <c r="L1" s="81"/>
      <c r="M1" s="81"/>
      <c r="N1" s="81"/>
      <c r="O1" s="81"/>
      <c r="P1" s="81"/>
      <c r="Q1" s="82"/>
      <c r="X1" s="83" t="s">
        <v>29</v>
      </c>
      <c r="Y1" s="84"/>
      <c r="Z1" s="85" t="s">
        <v>30</v>
      </c>
      <c r="AA1" s="85"/>
      <c r="AB1" s="34" t="s">
        <v>31</v>
      </c>
      <c r="AC1" t="s">
        <v>35</v>
      </c>
      <c r="AD1" t="s">
        <v>36</v>
      </c>
    </row>
    <row r="2" spans="1:30" ht="7" customHeight="1" thickBot="1" x14ac:dyDescent="0.25"/>
    <row r="3" spans="1:30" ht="17" thickBot="1" x14ac:dyDescent="0.25">
      <c r="A3" s="7" t="s">
        <v>0</v>
      </c>
      <c r="B3" s="65" t="s">
        <v>4</v>
      </c>
      <c r="C3" s="65"/>
      <c r="D3" s="65"/>
      <c r="E3" s="65" t="s">
        <v>5</v>
      </c>
      <c r="F3" s="65"/>
      <c r="G3" s="65"/>
      <c r="H3" s="65" t="s">
        <v>6</v>
      </c>
      <c r="I3" s="65"/>
      <c r="J3" s="65"/>
      <c r="K3" s="65" t="s">
        <v>7</v>
      </c>
      <c r="L3" s="65"/>
      <c r="M3" s="65"/>
      <c r="N3" s="65" t="s">
        <v>8</v>
      </c>
      <c r="O3" s="65"/>
      <c r="P3" s="65"/>
      <c r="Q3" s="65" t="s">
        <v>9</v>
      </c>
      <c r="R3" s="65"/>
      <c r="S3" s="65"/>
      <c r="T3" s="65" t="s">
        <v>10</v>
      </c>
      <c r="U3" s="65"/>
      <c r="V3" s="66"/>
      <c r="X3" s="1" t="s">
        <v>27</v>
      </c>
      <c r="Y3" s="2" t="s">
        <v>28</v>
      </c>
      <c r="Z3" t="s">
        <v>27</v>
      </c>
      <c r="AA3" t="s">
        <v>28</v>
      </c>
    </row>
    <row r="4" spans="1:30" x14ac:dyDescent="0.2">
      <c r="A4" s="68">
        <v>1</v>
      </c>
      <c r="B4" s="67">
        <v>45656</v>
      </c>
      <c r="C4" s="67"/>
      <c r="D4" s="67"/>
      <c r="E4" s="67">
        <f>B4+1</f>
        <v>45657</v>
      </c>
      <c r="F4" s="67"/>
      <c r="G4" s="67"/>
      <c r="H4" s="67">
        <f>E4+1</f>
        <v>45658</v>
      </c>
      <c r="I4" s="67"/>
      <c r="J4" s="67"/>
      <c r="K4" s="67">
        <f>H4+1</f>
        <v>45659</v>
      </c>
      <c r="L4" s="67"/>
      <c r="M4" s="67"/>
      <c r="N4" s="67">
        <f>K4+1</f>
        <v>45660</v>
      </c>
      <c r="O4" s="67"/>
      <c r="P4" s="67"/>
      <c r="Q4" s="67">
        <f>N4+1</f>
        <v>45661</v>
      </c>
      <c r="R4" s="67"/>
      <c r="S4" s="67"/>
      <c r="T4" s="67">
        <f>Q4+1</f>
        <v>45662</v>
      </c>
      <c r="U4" s="67"/>
      <c r="V4" s="72"/>
      <c r="AB4" s="38"/>
    </row>
    <row r="5" spans="1:30" x14ac:dyDescent="0.2">
      <c r="A5" s="68"/>
      <c r="B5" s="1"/>
      <c r="D5" s="2"/>
      <c r="E5" s="1"/>
      <c r="G5" s="2"/>
      <c r="H5" s="1"/>
      <c r="J5" s="3"/>
      <c r="K5" s="1"/>
      <c r="M5" s="2"/>
      <c r="N5" s="1"/>
      <c r="P5" s="2"/>
      <c r="Q5" s="1"/>
      <c r="S5" s="2"/>
      <c r="T5" s="1"/>
      <c r="U5" s="10"/>
      <c r="V5" s="8"/>
      <c r="AB5" s="38"/>
    </row>
    <row r="6" spans="1:30" x14ac:dyDescent="0.2">
      <c r="A6" s="68"/>
      <c r="B6" s="1"/>
      <c r="D6" s="2"/>
      <c r="E6" s="1"/>
      <c r="G6" s="2"/>
      <c r="J6" s="3"/>
      <c r="K6" s="1"/>
      <c r="M6" s="2"/>
      <c r="N6" s="1"/>
      <c r="P6" s="2"/>
      <c r="Q6" s="1"/>
      <c r="S6" s="2"/>
      <c r="T6" s="1"/>
      <c r="U6" s="10"/>
      <c r="V6" s="29"/>
      <c r="AB6" s="38"/>
    </row>
    <row r="7" spans="1:30" x14ac:dyDescent="0.2">
      <c r="A7" s="68"/>
      <c r="B7" s="1"/>
      <c r="D7" s="2"/>
      <c r="E7" s="1"/>
      <c r="G7" s="2"/>
      <c r="H7" s="1"/>
      <c r="I7" s="10"/>
      <c r="J7" s="3"/>
      <c r="K7" s="1"/>
      <c r="M7" s="2"/>
      <c r="N7" s="1"/>
      <c r="P7" s="2"/>
      <c r="Q7" s="1"/>
      <c r="S7" s="2"/>
      <c r="T7" s="1"/>
      <c r="V7" s="29"/>
      <c r="AB7" s="38"/>
    </row>
    <row r="8" spans="1:30" ht="17" thickBot="1" x14ac:dyDescent="0.25">
      <c r="A8" s="69"/>
      <c r="B8" s="4"/>
      <c r="C8" s="5"/>
      <c r="D8" s="6"/>
      <c r="E8" s="4"/>
      <c r="F8" s="5"/>
      <c r="G8" s="6"/>
      <c r="H8" s="4"/>
      <c r="I8" s="11"/>
      <c r="J8" s="6"/>
      <c r="K8" s="4"/>
      <c r="L8" s="5"/>
      <c r="M8" s="6"/>
      <c r="N8" s="4"/>
      <c r="O8" s="5"/>
      <c r="P8" s="6"/>
      <c r="Q8" s="4"/>
      <c r="R8" s="5"/>
      <c r="S8" s="6"/>
      <c r="T8" s="4"/>
      <c r="U8" s="5"/>
      <c r="V8" s="30"/>
      <c r="AB8" s="38"/>
    </row>
    <row r="9" spans="1:30" x14ac:dyDescent="0.2">
      <c r="A9" s="68">
        <f>A4+1</f>
        <v>2</v>
      </c>
      <c r="B9" s="70">
        <f>B4+7</f>
        <v>45663</v>
      </c>
      <c r="C9" s="70"/>
      <c r="D9" s="70"/>
      <c r="E9" s="71">
        <f>B9+1</f>
        <v>45664</v>
      </c>
      <c r="F9" s="71"/>
      <c r="G9" s="71"/>
      <c r="H9" s="67">
        <f>E9+1</f>
        <v>45665</v>
      </c>
      <c r="I9" s="67"/>
      <c r="J9" s="67"/>
      <c r="K9" s="67">
        <f>H9+1</f>
        <v>45666</v>
      </c>
      <c r="L9" s="67"/>
      <c r="M9" s="67"/>
      <c r="N9" s="67">
        <f>K9+1</f>
        <v>45667</v>
      </c>
      <c r="O9" s="67"/>
      <c r="P9" s="67"/>
      <c r="Q9" s="67">
        <f>N9+1</f>
        <v>45668</v>
      </c>
      <c r="R9" s="67"/>
      <c r="S9" s="67"/>
      <c r="T9" s="67">
        <f>Q9+1</f>
        <v>45669</v>
      </c>
      <c r="U9" s="67"/>
      <c r="V9" s="72"/>
      <c r="AB9" s="38"/>
    </row>
    <row r="10" spans="1:30" x14ac:dyDescent="0.2">
      <c r="A10" s="68"/>
      <c r="B10" s="12" t="s">
        <v>19</v>
      </c>
      <c r="C10" s="25" t="s">
        <v>15</v>
      </c>
      <c r="D10" s="26">
        <v>439</v>
      </c>
      <c r="E10" s="16" t="s">
        <v>11</v>
      </c>
      <c r="F10" s="17" t="s">
        <v>2</v>
      </c>
      <c r="G10" s="18">
        <v>0.38541666666666669</v>
      </c>
      <c r="H10" s="1"/>
      <c r="J10" s="3"/>
      <c r="K10" s="1"/>
      <c r="M10" s="2"/>
      <c r="N10" s="1"/>
      <c r="P10" s="2"/>
      <c r="Q10" s="1"/>
      <c r="S10" s="2"/>
      <c r="T10" s="1"/>
      <c r="V10" s="8"/>
      <c r="X10" s="35">
        <v>45644</v>
      </c>
      <c r="Y10" s="3">
        <v>0.70625000000000004</v>
      </c>
      <c r="Z10" s="36">
        <v>45662</v>
      </c>
      <c r="AA10" s="37">
        <v>0.99861111111111112</v>
      </c>
      <c r="AB10" s="38">
        <f>IF(X10="","",((Z10+AA10)-(X10+Y10))*24)</f>
        <v>439.01666666666279</v>
      </c>
      <c r="AC10" t="s">
        <v>48</v>
      </c>
      <c r="AD10" t="s">
        <v>32</v>
      </c>
    </row>
    <row r="11" spans="1:30" x14ac:dyDescent="0.2">
      <c r="A11" s="68"/>
      <c r="B11" s="12" t="s">
        <v>1</v>
      </c>
      <c r="C11" s="25" t="s">
        <v>14</v>
      </c>
      <c r="D11" s="27">
        <v>0.37847222222222221</v>
      </c>
      <c r="E11" s="16" t="s">
        <v>12</v>
      </c>
      <c r="F11" s="17" t="s">
        <v>20</v>
      </c>
      <c r="G11" s="18">
        <v>0.3888888888888889</v>
      </c>
      <c r="J11" s="3"/>
      <c r="K11" s="1"/>
      <c r="M11" s="2"/>
      <c r="N11" s="1"/>
      <c r="P11" s="2"/>
      <c r="Q11" s="1"/>
      <c r="S11" s="2"/>
      <c r="T11" s="1"/>
      <c r="V11" s="8"/>
      <c r="AB11" s="38" t="str">
        <f t="shared" ref="AB11:AB74" si="0">IF(X11="","",((Z11+AA11)-(X11+Y11))*24)</f>
        <v/>
      </c>
    </row>
    <row r="12" spans="1:30" x14ac:dyDescent="0.2">
      <c r="A12" s="68"/>
      <c r="B12" s="12" t="s">
        <v>13</v>
      </c>
      <c r="C12" s="13" t="s">
        <v>2</v>
      </c>
      <c r="D12" s="27">
        <v>0.61736111111111114</v>
      </c>
      <c r="E12" s="16" t="s">
        <v>13</v>
      </c>
      <c r="F12" s="17" t="s">
        <v>16</v>
      </c>
      <c r="G12" s="18">
        <v>3.472222222222222E-3</v>
      </c>
      <c r="H12" s="1"/>
      <c r="J12" s="3"/>
      <c r="K12" s="1"/>
      <c r="M12" s="2"/>
      <c r="N12" s="1"/>
      <c r="P12" s="2"/>
      <c r="Q12" s="1"/>
      <c r="S12" s="2"/>
      <c r="T12" s="1"/>
      <c r="V12" s="8"/>
      <c r="AB12" s="38" t="str">
        <f t="shared" si="0"/>
        <v/>
      </c>
    </row>
    <row r="13" spans="1:30" ht="17" thickBot="1" x14ac:dyDescent="0.25">
      <c r="A13" s="69"/>
      <c r="B13" s="14"/>
      <c r="C13" s="15" t="s">
        <v>3</v>
      </c>
      <c r="D13" s="28">
        <v>0.62638888888888888</v>
      </c>
      <c r="E13" s="19"/>
      <c r="F13" s="22" t="s">
        <v>15</v>
      </c>
      <c r="G13" s="20">
        <f>((E9+G11)-(B9+D13))*24</f>
        <v>18.300000000104774</v>
      </c>
      <c r="H13" s="4"/>
      <c r="I13" s="5"/>
      <c r="J13" s="6"/>
      <c r="K13" s="4"/>
      <c r="L13" s="5"/>
      <c r="M13" s="6"/>
      <c r="N13" s="4"/>
      <c r="O13" s="5"/>
      <c r="P13" s="6"/>
      <c r="Q13" s="4"/>
      <c r="R13" s="5"/>
      <c r="S13" s="6"/>
      <c r="T13" s="4"/>
      <c r="U13" s="5"/>
      <c r="V13" s="9"/>
      <c r="AB13" s="38" t="str">
        <f t="shared" si="0"/>
        <v/>
      </c>
    </row>
    <row r="14" spans="1:30" x14ac:dyDescent="0.2">
      <c r="A14" s="68">
        <f>A9+1</f>
        <v>3</v>
      </c>
      <c r="B14" s="70">
        <f>B9+7</f>
        <v>45670</v>
      </c>
      <c r="C14" s="70"/>
      <c r="D14" s="70"/>
      <c r="E14" s="73">
        <f>B14+1</f>
        <v>45671</v>
      </c>
      <c r="F14" s="73"/>
      <c r="G14" s="73"/>
      <c r="H14" s="67">
        <f>E14+1</f>
        <v>45672</v>
      </c>
      <c r="I14" s="67"/>
      <c r="J14" s="67"/>
      <c r="K14" s="67">
        <f>H14+1</f>
        <v>45673</v>
      </c>
      <c r="L14" s="67"/>
      <c r="M14" s="67"/>
      <c r="N14" s="67">
        <f>K14+1</f>
        <v>45674</v>
      </c>
      <c r="O14" s="67"/>
      <c r="P14" s="67"/>
      <c r="Q14" s="67">
        <f>N14+1</f>
        <v>45675</v>
      </c>
      <c r="R14" s="67"/>
      <c r="S14" s="67"/>
      <c r="T14" s="67">
        <f>Q14+1</f>
        <v>45676</v>
      </c>
      <c r="U14" s="67"/>
      <c r="V14" s="72"/>
      <c r="AB14" s="38" t="str">
        <f t="shared" si="0"/>
        <v/>
      </c>
    </row>
    <row r="15" spans="1:30" x14ac:dyDescent="0.2">
      <c r="A15" s="68"/>
      <c r="B15" s="12" t="s">
        <v>19</v>
      </c>
      <c r="C15" s="25" t="s">
        <v>15</v>
      </c>
      <c r="D15" s="39">
        <v>112</v>
      </c>
      <c r="E15" s="16" t="s">
        <v>11</v>
      </c>
      <c r="F15" s="17" t="s">
        <v>2</v>
      </c>
      <c r="G15" s="18">
        <v>0.38541666666666669</v>
      </c>
      <c r="H15" s="1"/>
      <c r="J15" s="3"/>
      <c r="K15" s="1"/>
      <c r="M15" s="2"/>
      <c r="N15" s="1"/>
      <c r="P15" s="2"/>
      <c r="Q15" s="1"/>
      <c r="S15" s="2"/>
      <c r="T15" s="1"/>
      <c r="V15" s="8"/>
      <c r="X15" s="35">
        <v>45664</v>
      </c>
      <c r="Y15" s="3">
        <v>0.8305555555555556</v>
      </c>
      <c r="Z15" s="36">
        <v>45669</v>
      </c>
      <c r="AA15" s="37">
        <v>0.73958333333333337</v>
      </c>
      <c r="AB15" s="38">
        <f t="shared" si="0"/>
        <v>117.81666666670935</v>
      </c>
      <c r="AC15" t="s">
        <v>37</v>
      </c>
      <c r="AD15" t="s">
        <v>38</v>
      </c>
    </row>
    <row r="16" spans="1:30" x14ac:dyDescent="0.2">
      <c r="A16" s="68"/>
      <c r="B16" s="12" t="s">
        <v>1</v>
      </c>
      <c r="C16" s="25" t="s">
        <v>14</v>
      </c>
      <c r="D16" s="27">
        <v>0.3972222222222222</v>
      </c>
      <c r="E16" s="16" t="s">
        <v>12</v>
      </c>
      <c r="F16" s="17" t="s">
        <v>20</v>
      </c>
      <c r="G16" s="18">
        <v>0.39444444444444443</v>
      </c>
      <c r="J16" s="3"/>
      <c r="K16" s="1"/>
      <c r="M16" s="2"/>
      <c r="N16" s="1"/>
      <c r="P16" s="2"/>
      <c r="Q16" s="1"/>
      <c r="S16" s="2"/>
      <c r="T16" s="1"/>
      <c r="V16" s="8"/>
      <c r="AB16" s="38" t="str">
        <f t="shared" si="0"/>
        <v/>
      </c>
    </row>
    <row r="17" spans="1:30" x14ac:dyDescent="0.2">
      <c r="A17" s="68"/>
      <c r="B17" s="12" t="s">
        <v>17</v>
      </c>
      <c r="C17" s="13" t="s">
        <v>2</v>
      </c>
      <c r="D17" s="27">
        <v>0.35625000000000001</v>
      </c>
      <c r="E17" s="16" t="s">
        <v>17</v>
      </c>
      <c r="F17" s="17" t="s">
        <v>16</v>
      </c>
      <c r="G17" s="18">
        <v>9.0277777777777769E-3</v>
      </c>
      <c r="H17" s="1"/>
      <c r="J17" s="3"/>
      <c r="K17" s="1"/>
      <c r="M17" s="2"/>
      <c r="N17" s="1"/>
      <c r="P17" s="2"/>
      <c r="Q17" s="1"/>
      <c r="S17" s="2"/>
      <c r="T17" s="1"/>
      <c r="V17" s="8"/>
      <c r="AB17" s="38" t="str">
        <f t="shared" si="0"/>
        <v/>
      </c>
    </row>
    <row r="18" spans="1:30" ht="17" thickBot="1" x14ac:dyDescent="0.25">
      <c r="A18" s="69"/>
      <c r="B18" s="14"/>
      <c r="C18" s="15" t="s">
        <v>3</v>
      </c>
      <c r="D18" s="28">
        <v>0.38680555555555557</v>
      </c>
      <c r="E18" s="19"/>
      <c r="F18" s="22" t="s">
        <v>15</v>
      </c>
      <c r="G18" s="20">
        <f>((E14+G16)-(B14+D18))*24</f>
        <v>24.18333333323244</v>
      </c>
      <c r="H18" s="4"/>
      <c r="I18" s="5"/>
      <c r="J18" s="6"/>
      <c r="K18" s="4"/>
      <c r="L18" s="5"/>
      <c r="M18" s="6"/>
      <c r="N18" s="4"/>
      <c r="O18" s="5"/>
      <c r="P18" s="6"/>
      <c r="Q18" s="4"/>
      <c r="R18" s="5"/>
      <c r="S18" s="6"/>
      <c r="T18" s="4"/>
      <c r="U18" s="5"/>
      <c r="V18" s="9"/>
      <c r="AB18" s="38" t="str">
        <f t="shared" si="0"/>
        <v/>
      </c>
    </row>
    <row r="19" spans="1:30" x14ac:dyDescent="0.2">
      <c r="A19" s="68">
        <f>A14+1</f>
        <v>4</v>
      </c>
      <c r="B19" s="67">
        <f>B14+7</f>
        <v>45677</v>
      </c>
      <c r="C19" s="67"/>
      <c r="D19" s="67"/>
      <c r="E19" s="70">
        <f>B19+1</f>
        <v>45678</v>
      </c>
      <c r="F19" s="70"/>
      <c r="G19" s="70"/>
      <c r="H19" s="67">
        <f>E19+1</f>
        <v>45679</v>
      </c>
      <c r="I19" s="67"/>
      <c r="J19" s="67"/>
      <c r="K19" s="67">
        <f>H19+1</f>
        <v>45680</v>
      </c>
      <c r="L19" s="67"/>
      <c r="M19" s="67"/>
      <c r="N19" s="67">
        <f>K19+1</f>
        <v>45681</v>
      </c>
      <c r="O19" s="67"/>
      <c r="P19" s="67"/>
      <c r="Q19" s="73">
        <f>N19+1</f>
        <v>45682</v>
      </c>
      <c r="R19" s="73"/>
      <c r="S19" s="73"/>
      <c r="T19" s="67">
        <f>Q19+1</f>
        <v>45683</v>
      </c>
      <c r="U19" s="67"/>
      <c r="V19" s="72"/>
      <c r="AB19" s="38" t="str">
        <f t="shared" si="0"/>
        <v/>
      </c>
    </row>
    <row r="20" spans="1:30" x14ac:dyDescent="0.2">
      <c r="A20" s="68"/>
      <c r="B20" s="1"/>
      <c r="D20" s="2"/>
      <c r="E20" s="12" t="s">
        <v>19</v>
      </c>
      <c r="F20" s="25" t="s">
        <v>15</v>
      </c>
      <c r="G20" s="39">
        <v>156</v>
      </c>
      <c r="H20" s="1"/>
      <c r="J20" s="3"/>
      <c r="K20" s="1"/>
      <c r="M20" s="2"/>
      <c r="N20" s="1"/>
      <c r="P20" s="2"/>
      <c r="Q20" s="16" t="s">
        <v>11</v>
      </c>
      <c r="R20" s="17" t="s">
        <v>2</v>
      </c>
      <c r="S20" s="18">
        <v>0.42708333333333331</v>
      </c>
      <c r="T20" s="1"/>
      <c r="V20" s="8"/>
      <c r="X20" s="35">
        <v>45671</v>
      </c>
      <c r="Y20" s="3">
        <v>0.71180555555555558</v>
      </c>
      <c r="Z20" s="36">
        <v>45678</v>
      </c>
      <c r="AA20" s="37">
        <v>0.22291666666666668</v>
      </c>
      <c r="AB20" s="38">
        <f t="shared" si="0"/>
        <v>156.26666666666279</v>
      </c>
      <c r="AC20" t="s">
        <v>48</v>
      </c>
      <c r="AD20" t="s">
        <v>32</v>
      </c>
    </row>
    <row r="21" spans="1:30" x14ac:dyDescent="0.2">
      <c r="A21" s="68"/>
      <c r="B21" s="1"/>
      <c r="D21" s="2"/>
      <c r="E21" s="12" t="s">
        <v>1</v>
      </c>
      <c r="F21" s="25" t="s">
        <v>14</v>
      </c>
      <c r="G21" s="27">
        <v>0.35555555555555557</v>
      </c>
      <c r="J21" s="3"/>
      <c r="K21" s="1"/>
      <c r="M21" s="2"/>
      <c r="N21" s="1"/>
      <c r="P21" s="2"/>
      <c r="Q21" s="16" t="s">
        <v>12</v>
      </c>
      <c r="R21" s="17" t="s">
        <v>20</v>
      </c>
      <c r="S21" s="18">
        <v>0.52013888888888893</v>
      </c>
      <c r="T21" s="1"/>
      <c r="V21" s="8"/>
      <c r="AB21" s="38" t="str">
        <f t="shared" si="0"/>
        <v/>
      </c>
    </row>
    <row r="22" spans="1:30" x14ac:dyDescent="0.2">
      <c r="A22" s="68"/>
      <c r="B22" s="1"/>
      <c r="D22" s="2"/>
      <c r="E22" s="12" t="s">
        <v>13</v>
      </c>
      <c r="F22" s="13" t="s">
        <v>2</v>
      </c>
      <c r="G22" s="27">
        <v>0.82708333333333328</v>
      </c>
      <c r="H22" s="1"/>
      <c r="J22" s="3"/>
      <c r="K22" s="1"/>
      <c r="M22" s="2"/>
      <c r="N22" s="1"/>
      <c r="P22" s="2"/>
      <c r="Q22" s="16" t="s">
        <v>13</v>
      </c>
      <c r="R22" s="17" t="s">
        <v>16</v>
      </c>
      <c r="S22" s="21">
        <v>9.3055555555555558E-2</v>
      </c>
      <c r="T22" s="1"/>
      <c r="V22" s="8"/>
      <c r="AB22" s="38" t="str">
        <f t="shared" si="0"/>
        <v/>
      </c>
    </row>
    <row r="23" spans="1:30" ht="17" thickBot="1" x14ac:dyDescent="0.25">
      <c r="A23" s="69"/>
      <c r="B23" s="4"/>
      <c r="C23" s="5"/>
      <c r="D23" s="6"/>
      <c r="E23" s="14"/>
      <c r="F23" s="15" t="s">
        <v>3</v>
      </c>
      <c r="G23" s="28">
        <v>0.82847222222222228</v>
      </c>
      <c r="H23" s="4"/>
      <c r="I23" s="5"/>
      <c r="J23" s="6"/>
      <c r="K23" s="4"/>
      <c r="L23" s="5"/>
      <c r="M23" s="6"/>
      <c r="N23" s="4"/>
      <c r="O23" s="5"/>
      <c r="P23" s="6"/>
      <c r="Q23" s="19"/>
      <c r="R23" s="22" t="s">
        <v>15</v>
      </c>
      <c r="S23" s="20">
        <f>((Q19+S21)-(E19+G23))*24</f>
        <v>88.599999999976717</v>
      </c>
      <c r="T23" s="4"/>
      <c r="U23" s="5"/>
      <c r="V23" s="9"/>
      <c r="AB23" s="38" t="str">
        <f t="shared" si="0"/>
        <v/>
      </c>
    </row>
    <row r="24" spans="1:30" x14ac:dyDescent="0.2">
      <c r="A24" s="68">
        <f>A19+1</f>
        <v>5</v>
      </c>
      <c r="B24" s="67">
        <f>B19+7</f>
        <v>45684</v>
      </c>
      <c r="C24" s="67"/>
      <c r="D24" s="67"/>
      <c r="E24" s="67">
        <f>B24+1</f>
        <v>45685</v>
      </c>
      <c r="F24" s="67"/>
      <c r="G24" s="67"/>
      <c r="H24" s="67">
        <f>E24+1</f>
        <v>45686</v>
      </c>
      <c r="I24" s="67"/>
      <c r="J24" s="67"/>
      <c r="K24" s="70">
        <f>H24+1</f>
        <v>45687</v>
      </c>
      <c r="L24" s="70"/>
      <c r="M24" s="70"/>
      <c r="N24" s="73">
        <f>K24+1</f>
        <v>45688</v>
      </c>
      <c r="O24" s="73"/>
      <c r="P24" s="73"/>
      <c r="Q24" s="67">
        <f>N24+1</f>
        <v>45689</v>
      </c>
      <c r="R24" s="67"/>
      <c r="S24" s="67"/>
      <c r="T24" s="67">
        <f>Q24+1</f>
        <v>45690</v>
      </c>
      <c r="U24" s="67"/>
      <c r="V24" s="72"/>
      <c r="AB24" s="38" t="str">
        <f t="shared" si="0"/>
        <v/>
      </c>
    </row>
    <row r="25" spans="1:30" x14ac:dyDescent="0.2">
      <c r="A25" s="68"/>
      <c r="B25" s="1"/>
      <c r="D25" s="2"/>
      <c r="E25" s="1"/>
      <c r="G25" s="2"/>
      <c r="H25" s="1"/>
      <c r="J25" s="3"/>
      <c r="K25" s="12" t="s">
        <v>19</v>
      </c>
      <c r="L25" s="25" t="s">
        <v>15</v>
      </c>
      <c r="M25" s="39">
        <v>80</v>
      </c>
      <c r="N25" s="16" t="s">
        <v>11</v>
      </c>
      <c r="O25" s="17" t="s">
        <v>2</v>
      </c>
      <c r="P25" s="18">
        <v>0.38541666666666669</v>
      </c>
      <c r="Q25" s="1"/>
      <c r="S25" s="2"/>
      <c r="T25" s="1"/>
      <c r="V25" s="8"/>
      <c r="X25" s="35">
        <v>45683</v>
      </c>
      <c r="Y25" s="3">
        <v>0.67638888888888893</v>
      </c>
      <c r="Z25" s="36">
        <v>45687</v>
      </c>
      <c r="AA25" s="37">
        <v>6.2500000000000003E-3</v>
      </c>
      <c r="AB25" s="38">
        <f t="shared" si="0"/>
        <v>79.916666666627862</v>
      </c>
      <c r="AC25" t="s">
        <v>48</v>
      </c>
      <c r="AD25" t="s">
        <v>32</v>
      </c>
    </row>
    <row r="26" spans="1:30" x14ac:dyDescent="0.2">
      <c r="A26" s="68"/>
      <c r="B26" s="1"/>
      <c r="D26" s="2"/>
      <c r="E26" s="1"/>
      <c r="G26" s="2"/>
      <c r="J26" s="3"/>
      <c r="K26" s="12" t="s">
        <v>1</v>
      </c>
      <c r="L26" s="25" t="s">
        <v>14</v>
      </c>
      <c r="M26" s="27">
        <v>0.36527777777777776</v>
      </c>
      <c r="N26" s="16" t="s">
        <v>12</v>
      </c>
      <c r="O26" s="17" t="s">
        <v>20</v>
      </c>
      <c r="P26" s="18">
        <v>0.39305555555555555</v>
      </c>
      <c r="Q26" s="1"/>
      <c r="S26" s="2"/>
      <c r="T26" s="1"/>
      <c r="V26" s="8"/>
      <c r="AB26" s="38" t="str">
        <f t="shared" si="0"/>
        <v/>
      </c>
    </row>
    <row r="27" spans="1:30" x14ac:dyDescent="0.2">
      <c r="A27" s="68"/>
      <c r="B27" s="1"/>
      <c r="D27" s="2"/>
      <c r="E27" s="1"/>
      <c r="G27" s="2"/>
      <c r="H27" s="1"/>
      <c r="J27" s="3"/>
      <c r="K27" s="12" t="s">
        <v>18</v>
      </c>
      <c r="L27" s="13" t="s">
        <v>2</v>
      </c>
      <c r="M27" s="27">
        <v>0.60138888888888886</v>
      </c>
      <c r="N27" s="16" t="s">
        <v>18</v>
      </c>
      <c r="O27" s="17" t="s">
        <v>16</v>
      </c>
      <c r="P27" s="18">
        <v>7.6388888888888886E-3</v>
      </c>
      <c r="Q27" s="1"/>
      <c r="S27" s="2"/>
      <c r="T27" s="1"/>
      <c r="V27" s="8"/>
      <c r="AB27" s="38" t="str">
        <f t="shared" si="0"/>
        <v/>
      </c>
    </row>
    <row r="28" spans="1:30" ht="17" thickBot="1" x14ac:dyDescent="0.25">
      <c r="A28" s="69"/>
      <c r="B28" s="4"/>
      <c r="C28" s="5"/>
      <c r="D28" s="6"/>
      <c r="E28" s="4"/>
      <c r="F28" s="5"/>
      <c r="G28" s="6"/>
      <c r="H28" s="4"/>
      <c r="I28" s="5"/>
      <c r="J28" s="6"/>
      <c r="K28" s="14"/>
      <c r="L28" s="15" t="s">
        <v>3</v>
      </c>
      <c r="M28" s="28">
        <v>0.62083333333333335</v>
      </c>
      <c r="N28" s="23"/>
      <c r="O28" s="22" t="s">
        <v>15</v>
      </c>
      <c r="P28" s="20">
        <f>((N24+P26)-(K24+M28))*24</f>
        <v>18.533333333325572</v>
      </c>
      <c r="Q28" s="4"/>
      <c r="R28" s="5"/>
      <c r="S28" s="6"/>
      <c r="T28" s="4"/>
      <c r="U28" s="5"/>
      <c r="V28" s="9"/>
      <c r="AB28" s="38" t="str">
        <f t="shared" si="0"/>
        <v/>
      </c>
    </row>
    <row r="29" spans="1:30" x14ac:dyDescent="0.2">
      <c r="A29" s="68">
        <f>A24+1</f>
        <v>6</v>
      </c>
      <c r="B29" s="67">
        <f>B24+7</f>
        <v>45691</v>
      </c>
      <c r="C29" s="67"/>
      <c r="D29" s="67"/>
      <c r="E29" s="67">
        <f>B29+1</f>
        <v>45692</v>
      </c>
      <c r="F29" s="67"/>
      <c r="G29" s="67"/>
      <c r="H29" s="70">
        <f>E29+1</f>
        <v>45693</v>
      </c>
      <c r="I29" s="70"/>
      <c r="J29" s="70"/>
      <c r="K29" s="73">
        <f>H29+1</f>
        <v>45694</v>
      </c>
      <c r="L29" s="73"/>
      <c r="M29" s="73"/>
      <c r="N29" s="67">
        <f>K29+1</f>
        <v>45695</v>
      </c>
      <c r="O29" s="67"/>
      <c r="P29" s="67"/>
      <c r="Q29" s="67">
        <f>N29+1</f>
        <v>45696</v>
      </c>
      <c r="R29" s="67"/>
      <c r="S29" s="67"/>
      <c r="T29" s="67">
        <f>Q29+1</f>
        <v>45697</v>
      </c>
      <c r="U29" s="67"/>
      <c r="V29" s="72"/>
      <c r="AB29" s="38" t="str">
        <f t="shared" si="0"/>
        <v/>
      </c>
    </row>
    <row r="30" spans="1:30" x14ac:dyDescent="0.2">
      <c r="A30" s="68"/>
      <c r="B30" s="1"/>
      <c r="D30" s="2"/>
      <c r="E30" s="1"/>
      <c r="G30" s="2"/>
      <c r="H30" s="12" t="s">
        <v>19</v>
      </c>
      <c r="I30" s="25" t="s">
        <v>15</v>
      </c>
      <c r="J30" s="39">
        <v>223</v>
      </c>
      <c r="K30" s="16" t="s">
        <v>11</v>
      </c>
      <c r="L30" s="17" t="s">
        <v>2</v>
      </c>
      <c r="M30" s="24">
        <v>0.38541666666666669</v>
      </c>
      <c r="N30" s="1"/>
      <c r="P30" s="2"/>
      <c r="Q30" s="1"/>
      <c r="S30" s="2"/>
      <c r="T30" s="1"/>
      <c r="V30" s="8"/>
      <c r="X30" s="35">
        <v>45682</v>
      </c>
      <c r="Y30" s="3">
        <v>0.72499999999999998</v>
      </c>
      <c r="Z30" s="36">
        <v>45692</v>
      </c>
      <c r="AA30" s="37">
        <v>6.9444444444444447E-4</v>
      </c>
      <c r="AB30" s="38">
        <f t="shared" si="0"/>
        <v>222.61666666675592</v>
      </c>
      <c r="AC30" t="s">
        <v>49</v>
      </c>
      <c r="AD30" t="s">
        <v>33</v>
      </c>
    </row>
    <row r="31" spans="1:30" x14ac:dyDescent="0.2">
      <c r="A31" s="68"/>
      <c r="B31" s="1"/>
      <c r="D31" s="2"/>
      <c r="E31" s="1"/>
      <c r="G31" s="2"/>
      <c r="H31" s="12" t="s">
        <v>1</v>
      </c>
      <c r="I31" s="25" t="s">
        <v>14</v>
      </c>
      <c r="J31" s="27">
        <v>0.38472222222222224</v>
      </c>
      <c r="K31" s="16" t="s">
        <v>12</v>
      </c>
      <c r="L31" s="17" t="s">
        <v>20</v>
      </c>
      <c r="M31" s="24">
        <v>0.39166666666666666</v>
      </c>
      <c r="N31" s="1"/>
      <c r="P31" s="2"/>
      <c r="Q31" s="1"/>
      <c r="S31" s="2"/>
      <c r="T31" s="1"/>
      <c r="V31" s="8"/>
      <c r="AB31" s="38" t="str">
        <f t="shared" si="0"/>
        <v/>
      </c>
    </row>
    <row r="32" spans="1:30" x14ac:dyDescent="0.2">
      <c r="A32" s="68"/>
      <c r="B32" s="1"/>
      <c r="D32" s="2"/>
      <c r="E32" s="1"/>
      <c r="G32" s="2"/>
      <c r="H32" s="12" t="s">
        <v>13</v>
      </c>
      <c r="I32" s="13" t="s">
        <v>2</v>
      </c>
      <c r="J32" s="27">
        <v>0.61458333333333337</v>
      </c>
      <c r="K32" s="16" t="s">
        <v>13</v>
      </c>
      <c r="L32" s="17" t="s">
        <v>16</v>
      </c>
      <c r="M32" s="24">
        <v>6.2500000000000003E-3</v>
      </c>
      <c r="N32" s="1"/>
      <c r="P32" s="2"/>
      <c r="Q32" s="1"/>
      <c r="S32" s="2"/>
      <c r="T32" s="1"/>
      <c r="V32" s="8"/>
      <c r="AB32" s="38" t="str">
        <f t="shared" si="0"/>
        <v/>
      </c>
    </row>
    <row r="33" spans="1:30" ht="17" thickBot="1" x14ac:dyDescent="0.25">
      <c r="A33" s="69"/>
      <c r="B33" s="4"/>
      <c r="C33" s="5"/>
      <c r="D33" s="6"/>
      <c r="E33" s="4"/>
      <c r="F33" s="5"/>
      <c r="G33" s="6"/>
      <c r="H33" s="14"/>
      <c r="I33" s="15" t="s">
        <v>3</v>
      </c>
      <c r="J33" s="28">
        <v>0.63472222222222219</v>
      </c>
      <c r="K33" s="23"/>
      <c r="L33" s="22" t="s">
        <v>15</v>
      </c>
      <c r="M33" s="20">
        <f>((K29+M31)-(H29+J33))*24</f>
        <v>18.166666666686069</v>
      </c>
      <c r="N33" s="4"/>
      <c r="O33" s="5"/>
      <c r="P33" s="6"/>
      <c r="Q33" s="4"/>
      <c r="R33" s="5"/>
      <c r="S33" s="6"/>
      <c r="T33" s="4"/>
      <c r="U33" s="5"/>
      <c r="V33" s="9"/>
      <c r="AB33" s="38" t="str">
        <f t="shared" si="0"/>
        <v/>
      </c>
    </row>
    <row r="34" spans="1:30" x14ac:dyDescent="0.2">
      <c r="A34" s="68">
        <f>A29+1</f>
        <v>7</v>
      </c>
      <c r="B34" s="70">
        <f>B29+7</f>
        <v>45698</v>
      </c>
      <c r="C34" s="70"/>
      <c r="D34" s="70"/>
      <c r="E34" s="73">
        <f>B34+1</f>
        <v>45699</v>
      </c>
      <c r="F34" s="73"/>
      <c r="G34" s="73"/>
      <c r="H34" s="67">
        <f>E34+1</f>
        <v>45700</v>
      </c>
      <c r="I34" s="67"/>
      <c r="J34" s="67"/>
      <c r="K34" s="67">
        <f>H34+1</f>
        <v>45701</v>
      </c>
      <c r="L34" s="67"/>
      <c r="M34" s="67"/>
      <c r="N34" s="67">
        <f>K34+1</f>
        <v>45702</v>
      </c>
      <c r="O34" s="67"/>
      <c r="P34" s="67"/>
      <c r="Q34" s="67">
        <f>N34+1</f>
        <v>45703</v>
      </c>
      <c r="R34" s="67"/>
      <c r="S34" s="67"/>
      <c r="T34" s="67">
        <f>Q34+1</f>
        <v>45704</v>
      </c>
      <c r="U34" s="67"/>
      <c r="V34" s="72"/>
      <c r="AB34" s="38" t="str">
        <f t="shared" si="0"/>
        <v/>
      </c>
    </row>
    <row r="35" spans="1:30" x14ac:dyDescent="0.2">
      <c r="A35" s="68"/>
      <c r="B35" s="12" t="s">
        <v>19</v>
      </c>
      <c r="C35" s="25" t="s">
        <v>15</v>
      </c>
      <c r="D35" s="39">
        <v>220</v>
      </c>
      <c r="E35" s="16" t="s">
        <v>11</v>
      </c>
      <c r="F35" s="17" t="s">
        <v>2</v>
      </c>
      <c r="G35" s="24">
        <v>0.38541666666666669</v>
      </c>
      <c r="H35" s="1"/>
      <c r="J35" s="3"/>
      <c r="K35" s="1"/>
      <c r="M35" s="2"/>
      <c r="N35" s="1"/>
      <c r="P35" s="2"/>
      <c r="Q35" s="1"/>
      <c r="S35" s="2"/>
      <c r="T35" s="1"/>
      <c r="V35" s="8"/>
      <c r="X35" s="35">
        <v>45688</v>
      </c>
      <c r="Y35" s="3">
        <v>0.84444444444444444</v>
      </c>
      <c r="Z35" s="36">
        <v>45697</v>
      </c>
      <c r="AA35" s="37">
        <v>0.99861111111111112</v>
      </c>
      <c r="AB35" s="38">
        <f t="shared" si="0"/>
        <v>219.70000000001164</v>
      </c>
      <c r="AC35" t="s">
        <v>48</v>
      </c>
      <c r="AD35" t="s">
        <v>34</v>
      </c>
    </row>
    <row r="36" spans="1:30" x14ac:dyDescent="0.2">
      <c r="A36" s="68"/>
      <c r="B36" s="12" t="s">
        <v>1</v>
      </c>
      <c r="C36" s="25" t="s">
        <v>14</v>
      </c>
      <c r="D36" s="27">
        <v>0.37152777777777779</v>
      </c>
      <c r="E36" s="16" t="s">
        <v>12</v>
      </c>
      <c r="F36" s="17" t="s">
        <v>20</v>
      </c>
      <c r="G36" s="24">
        <v>0.38750000000000001</v>
      </c>
      <c r="J36" s="3"/>
      <c r="K36" s="1"/>
      <c r="M36" s="2"/>
      <c r="N36" s="1"/>
      <c r="P36" s="2"/>
      <c r="Q36" s="1"/>
      <c r="S36" s="2"/>
      <c r="T36" s="1"/>
      <c r="V36" s="8"/>
      <c r="AB36" s="38" t="str">
        <f t="shared" si="0"/>
        <v/>
      </c>
    </row>
    <row r="37" spans="1:30" x14ac:dyDescent="0.2">
      <c r="A37" s="68"/>
      <c r="B37" s="12" t="s">
        <v>17</v>
      </c>
      <c r="C37" s="13" t="s">
        <v>2</v>
      </c>
      <c r="D37" s="27">
        <v>0.6166666666666667</v>
      </c>
      <c r="E37" s="16" t="s">
        <v>17</v>
      </c>
      <c r="F37" s="17" t="s">
        <v>16</v>
      </c>
      <c r="G37" s="24">
        <v>2.0833333333333333E-3</v>
      </c>
      <c r="H37" s="1"/>
      <c r="J37" s="3"/>
      <c r="K37" s="1"/>
      <c r="M37" s="2"/>
      <c r="N37" s="1"/>
      <c r="P37" s="2"/>
      <c r="Q37" s="1"/>
      <c r="S37" s="2"/>
      <c r="T37" s="1"/>
      <c r="V37" s="8"/>
      <c r="AB37" s="38" t="str">
        <f t="shared" si="0"/>
        <v/>
      </c>
    </row>
    <row r="38" spans="1:30" ht="17" thickBot="1" x14ac:dyDescent="0.25">
      <c r="A38" s="69"/>
      <c r="B38" s="14"/>
      <c r="C38" s="15" t="s">
        <v>3</v>
      </c>
      <c r="D38" s="28">
        <v>0.61944444444444446</v>
      </c>
      <c r="E38" s="23"/>
      <c r="F38" s="22" t="s">
        <v>15</v>
      </c>
      <c r="G38" s="20">
        <f>((E34+G36)-(B34+D38))*24</f>
        <v>18.433333333348855</v>
      </c>
      <c r="H38" s="4"/>
      <c r="I38" s="5"/>
      <c r="J38" s="6"/>
      <c r="K38" s="4"/>
      <c r="L38" s="5"/>
      <c r="M38" s="6"/>
      <c r="N38" s="4"/>
      <c r="O38" s="5"/>
      <c r="P38" s="6"/>
      <c r="Q38" s="4"/>
      <c r="R38" s="5"/>
      <c r="S38" s="6"/>
      <c r="T38" s="4"/>
      <c r="U38" s="5"/>
      <c r="V38" s="9"/>
      <c r="AB38" s="38" t="str">
        <f t="shared" si="0"/>
        <v/>
      </c>
    </row>
    <row r="39" spans="1:30" x14ac:dyDescent="0.2">
      <c r="A39" s="68">
        <f>A34+1</f>
        <v>8</v>
      </c>
      <c r="B39" s="67">
        <f>B34+7</f>
        <v>45705</v>
      </c>
      <c r="C39" s="67"/>
      <c r="D39" s="67"/>
      <c r="E39" s="67">
        <f>B39+1</f>
        <v>45706</v>
      </c>
      <c r="F39" s="67"/>
      <c r="G39" s="67"/>
      <c r="H39" s="67">
        <f>E39+1</f>
        <v>45707</v>
      </c>
      <c r="I39" s="67"/>
      <c r="J39" s="67"/>
      <c r="K39" s="67">
        <f>H39+1</f>
        <v>45708</v>
      </c>
      <c r="L39" s="67"/>
      <c r="M39" s="67"/>
      <c r="N39" s="67">
        <f>K39+1</f>
        <v>45709</v>
      </c>
      <c r="O39" s="67"/>
      <c r="P39" s="67"/>
      <c r="Q39" s="67">
        <f>N39+1</f>
        <v>45710</v>
      </c>
      <c r="R39" s="67"/>
      <c r="S39" s="67"/>
      <c r="T39" s="67">
        <f>Q39+1</f>
        <v>45711</v>
      </c>
      <c r="U39" s="67"/>
      <c r="V39" s="72"/>
      <c r="AB39" s="38" t="str">
        <f t="shared" si="0"/>
        <v/>
      </c>
    </row>
    <row r="40" spans="1:30" x14ac:dyDescent="0.2">
      <c r="A40" s="68"/>
      <c r="B40" s="1"/>
      <c r="D40" s="2"/>
      <c r="E40" s="1"/>
      <c r="G40" s="2"/>
      <c r="H40" s="1"/>
      <c r="J40" s="3"/>
      <c r="K40" s="1"/>
      <c r="M40" s="2"/>
      <c r="N40" s="1"/>
      <c r="P40" s="2"/>
      <c r="Q40" s="1"/>
      <c r="S40" s="2"/>
      <c r="T40" s="1"/>
      <c r="V40" s="8"/>
      <c r="AB40" s="38" t="str">
        <f t="shared" si="0"/>
        <v/>
      </c>
    </row>
    <row r="41" spans="1:30" x14ac:dyDescent="0.2">
      <c r="A41" s="68"/>
      <c r="B41" s="1"/>
      <c r="D41" s="2"/>
      <c r="E41" s="1"/>
      <c r="G41" s="2"/>
      <c r="J41" s="3"/>
      <c r="K41" s="1"/>
      <c r="M41" s="2"/>
      <c r="N41" s="1"/>
      <c r="P41" s="2"/>
      <c r="Q41" s="1"/>
      <c r="S41" s="2"/>
      <c r="T41" s="1"/>
      <c r="V41" s="8"/>
      <c r="AB41" s="38" t="str">
        <f t="shared" si="0"/>
        <v/>
      </c>
    </row>
    <row r="42" spans="1:30" x14ac:dyDescent="0.2">
      <c r="A42" s="68"/>
      <c r="B42" s="1"/>
      <c r="D42" s="2"/>
      <c r="E42" s="1"/>
      <c r="G42" s="2"/>
      <c r="H42" s="1"/>
      <c r="J42" s="3"/>
      <c r="K42" s="1"/>
      <c r="M42" s="2"/>
      <c r="N42" s="1"/>
      <c r="P42" s="2"/>
      <c r="Q42" s="1"/>
      <c r="S42" s="2"/>
      <c r="T42" s="1"/>
      <c r="V42" s="8"/>
      <c r="AB42" s="38" t="str">
        <f t="shared" si="0"/>
        <v/>
      </c>
    </row>
    <row r="43" spans="1:30" ht="17" thickBot="1" x14ac:dyDescent="0.25">
      <c r="A43" s="69"/>
      <c r="B43" s="4"/>
      <c r="C43" s="5"/>
      <c r="D43" s="6"/>
      <c r="E43" s="4"/>
      <c r="F43" s="5"/>
      <c r="G43" s="6"/>
      <c r="H43" s="4"/>
      <c r="I43" s="5"/>
      <c r="J43" s="6"/>
      <c r="K43" s="4"/>
      <c r="L43" s="5"/>
      <c r="M43" s="6"/>
      <c r="N43" s="4"/>
      <c r="O43" s="5"/>
      <c r="P43" s="6"/>
      <c r="Q43" s="4"/>
      <c r="R43" s="5"/>
      <c r="S43" s="6"/>
      <c r="T43" s="4"/>
      <c r="U43" s="5"/>
      <c r="V43" s="9"/>
      <c r="AB43" s="38" t="str">
        <f t="shared" si="0"/>
        <v/>
      </c>
    </row>
    <row r="44" spans="1:30" x14ac:dyDescent="0.2">
      <c r="A44" s="68">
        <f>A39+1</f>
        <v>9</v>
      </c>
      <c r="B44" s="67">
        <f>B39+7</f>
        <v>45712</v>
      </c>
      <c r="C44" s="67"/>
      <c r="D44" s="67"/>
      <c r="E44" s="67">
        <f>B44+1</f>
        <v>45713</v>
      </c>
      <c r="F44" s="67"/>
      <c r="G44" s="67"/>
      <c r="H44" s="67">
        <f>E44+1</f>
        <v>45714</v>
      </c>
      <c r="I44" s="67"/>
      <c r="J44" s="67"/>
      <c r="K44" s="67">
        <f>H44+1</f>
        <v>45715</v>
      </c>
      <c r="L44" s="67"/>
      <c r="M44" s="67"/>
      <c r="N44" s="67">
        <f>K44+1</f>
        <v>45716</v>
      </c>
      <c r="O44" s="67"/>
      <c r="P44" s="67"/>
      <c r="Q44" s="67">
        <f>N44+1</f>
        <v>45717</v>
      </c>
      <c r="R44" s="67"/>
      <c r="S44" s="67"/>
      <c r="T44" s="67">
        <f>Q44+1</f>
        <v>45718</v>
      </c>
      <c r="U44" s="67"/>
      <c r="V44" s="72"/>
      <c r="AB44" s="38" t="str">
        <f t="shared" si="0"/>
        <v/>
      </c>
    </row>
    <row r="45" spans="1:30" x14ac:dyDescent="0.2">
      <c r="A45" s="68"/>
      <c r="B45" s="1"/>
      <c r="D45" s="2"/>
      <c r="E45" s="1"/>
      <c r="G45" s="2"/>
      <c r="H45" s="1"/>
      <c r="J45" s="3"/>
      <c r="K45" s="1"/>
      <c r="M45" s="2"/>
      <c r="N45" s="1"/>
      <c r="P45" s="2"/>
      <c r="Q45" s="1"/>
      <c r="S45" s="2"/>
      <c r="T45" s="1"/>
      <c r="V45" s="8"/>
      <c r="AB45" s="38" t="str">
        <f t="shared" si="0"/>
        <v/>
      </c>
    </row>
    <row r="46" spans="1:30" x14ac:dyDescent="0.2">
      <c r="A46" s="68"/>
      <c r="B46" s="1"/>
      <c r="D46" s="2"/>
      <c r="E46" s="1"/>
      <c r="G46" s="2"/>
      <c r="J46" s="3"/>
      <c r="K46" s="1"/>
      <c r="M46" s="2"/>
      <c r="N46" s="1"/>
      <c r="P46" s="2"/>
      <c r="Q46" s="1"/>
      <c r="S46" s="2"/>
      <c r="T46" s="1"/>
      <c r="V46" s="8"/>
      <c r="AB46" s="38" t="str">
        <f t="shared" si="0"/>
        <v/>
      </c>
    </row>
    <row r="47" spans="1:30" x14ac:dyDescent="0.2">
      <c r="A47" s="68"/>
      <c r="B47" s="1"/>
      <c r="D47" s="2"/>
      <c r="E47" s="1"/>
      <c r="G47" s="2"/>
      <c r="H47" s="1"/>
      <c r="J47" s="3"/>
      <c r="K47" s="1"/>
      <c r="M47" s="2"/>
      <c r="N47" s="1"/>
      <c r="P47" s="2"/>
      <c r="Q47" s="1"/>
      <c r="S47" s="2"/>
      <c r="T47" s="1"/>
      <c r="V47" s="8"/>
      <c r="AB47" s="38" t="str">
        <f t="shared" si="0"/>
        <v/>
      </c>
    </row>
    <row r="48" spans="1:30" ht="17" thickBot="1" x14ac:dyDescent="0.25">
      <c r="A48" s="69"/>
      <c r="B48" s="4"/>
      <c r="C48" s="5"/>
      <c r="D48" s="6"/>
      <c r="E48" s="4"/>
      <c r="F48" s="5"/>
      <c r="G48" s="6"/>
      <c r="H48" s="4"/>
      <c r="I48" s="5"/>
      <c r="J48" s="6"/>
      <c r="K48" s="4"/>
      <c r="L48" s="5"/>
      <c r="M48" s="6"/>
      <c r="N48" s="4"/>
      <c r="O48" s="5"/>
      <c r="P48" s="6"/>
      <c r="Q48" s="4"/>
      <c r="R48" s="5"/>
      <c r="S48" s="6"/>
      <c r="T48" s="4"/>
      <c r="U48" s="5"/>
      <c r="V48" s="9"/>
      <c r="AB48" s="38" t="str">
        <f t="shared" si="0"/>
        <v/>
      </c>
    </row>
    <row r="49" spans="1:30" x14ac:dyDescent="0.2">
      <c r="A49" s="68">
        <f>A44+1</f>
        <v>10</v>
      </c>
      <c r="B49" s="67">
        <f>B44+7</f>
        <v>45719</v>
      </c>
      <c r="C49" s="67"/>
      <c r="D49" s="67"/>
      <c r="E49" s="67">
        <f>B49+1</f>
        <v>45720</v>
      </c>
      <c r="F49" s="67"/>
      <c r="G49" s="67"/>
      <c r="H49" s="67">
        <f>E49+1</f>
        <v>45721</v>
      </c>
      <c r="I49" s="67"/>
      <c r="J49" s="67"/>
      <c r="K49" s="67">
        <f>H49+1</f>
        <v>45722</v>
      </c>
      <c r="L49" s="67"/>
      <c r="M49" s="67"/>
      <c r="N49" s="67">
        <f>K49+1</f>
        <v>45723</v>
      </c>
      <c r="O49" s="67"/>
      <c r="P49" s="67"/>
      <c r="Q49" s="67">
        <f>N49+1</f>
        <v>45724</v>
      </c>
      <c r="R49" s="67"/>
      <c r="S49" s="67"/>
      <c r="T49" s="67">
        <f>Q49+1</f>
        <v>45725</v>
      </c>
      <c r="U49" s="67"/>
      <c r="V49" s="72"/>
      <c r="AB49" s="38" t="str">
        <f t="shared" si="0"/>
        <v/>
      </c>
    </row>
    <row r="50" spans="1:30" x14ac:dyDescent="0.2">
      <c r="A50" s="68"/>
      <c r="B50" s="1"/>
      <c r="D50" s="2"/>
      <c r="E50" s="1"/>
      <c r="G50" s="2"/>
      <c r="H50" s="1"/>
      <c r="J50" s="3"/>
      <c r="K50" s="1"/>
      <c r="M50" s="2"/>
      <c r="N50" s="1"/>
      <c r="P50" s="2"/>
      <c r="Q50" s="1"/>
      <c r="S50" s="2"/>
      <c r="T50" s="1"/>
      <c r="V50" s="8"/>
      <c r="AB50" s="38" t="str">
        <f t="shared" si="0"/>
        <v/>
      </c>
    </row>
    <row r="51" spans="1:30" x14ac:dyDescent="0.2">
      <c r="A51" s="68"/>
      <c r="B51" s="1"/>
      <c r="D51" s="2"/>
      <c r="E51" s="1"/>
      <c r="G51" s="2"/>
      <c r="J51" s="3"/>
      <c r="K51" s="1"/>
      <c r="M51" s="2"/>
      <c r="N51" s="1"/>
      <c r="P51" s="2"/>
      <c r="Q51" s="1"/>
      <c r="S51" s="2"/>
      <c r="T51" s="1"/>
      <c r="V51" s="8"/>
      <c r="AB51" s="38" t="str">
        <f t="shared" si="0"/>
        <v/>
      </c>
    </row>
    <row r="52" spans="1:30" x14ac:dyDescent="0.2">
      <c r="A52" s="68"/>
      <c r="B52" s="1"/>
      <c r="D52" s="2"/>
      <c r="E52" s="1"/>
      <c r="G52" s="2"/>
      <c r="H52" s="1"/>
      <c r="J52" s="3"/>
      <c r="K52" s="1"/>
      <c r="M52" s="2"/>
      <c r="N52" s="1"/>
      <c r="P52" s="2"/>
      <c r="Q52" s="1"/>
      <c r="S52" s="2"/>
      <c r="T52" s="1"/>
      <c r="V52" s="8"/>
      <c r="AB52" s="38" t="str">
        <f t="shared" si="0"/>
        <v/>
      </c>
    </row>
    <row r="53" spans="1:30" ht="17" thickBot="1" x14ac:dyDescent="0.25">
      <c r="A53" s="69"/>
      <c r="B53" s="4"/>
      <c r="C53" s="5"/>
      <c r="D53" s="6"/>
      <c r="E53" s="4"/>
      <c r="F53" s="5"/>
      <c r="G53" s="6"/>
      <c r="H53" s="4"/>
      <c r="I53" s="5"/>
      <c r="J53" s="6"/>
      <c r="K53" s="4"/>
      <c r="L53" s="5"/>
      <c r="M53" s="6"/>
      <c r="N53" s="4"/>
      <c r="O53" s="5"/>
      <c r="P53" s="6"/>
      <c r="Q53" s="4"/>
      <c r="R53" s="5"/>
      <c r="S53" s="6"/>
      <c r="T53" s="4"/>
      <c r="U53" s="5"/>
      <c r="V53" s="9"/>
      <c r="AB53" s="38" t="str">
        <f t="shared" si="0"/>
        <v/>
      </c>
    </row>
    <row r="54" spans="1:30" x14ac:dyDescent="0.2">
      <c r="A54" s="68">
        <f>A49+1</f>
        <v>11</v>
      </c>
      <c r="B54" s="67">
        <f>B49+7</f>
        <v>45726</v>
      </c>
      <c r="C54" s="67"/>
      <c r="D54" s="67"/>
      <c r="E54" s="67">
        <f>B54+1</f>
        <v>45727</v>
      </c>
      <c r="F54" s="67"/>
      <c r="G54" s="67"/>
      <c r="H54" s="70">
        <f>E54+1</f>
        <v>45728</v>
      </c>
      <c r="I54" s="70"/>
      <c r="J54" s="70"/>
      <c r="K54" s="73">
        <f>H54+1</f>
        <v>45729</v>
      </c>
      <c r="L54" s="73"/>
      <c r="M54" s="73"/>
      <c r="N54" s="67">
        <f>K54+1</f>
        <v>45730</v>
      </c>
      <c r="O54" s="67"/>
      <c r="P54" s="67"/>
      <c r="Q54" s="67">
        <f>N54+1</f>
        <v>45731</v>
      </c>
      <c r="R54" s="67"/>
      <c r="S54" s="67"/>
      <c r="T54" s="67">
        <f>Q54+1</f>
        <v>45732</v>
      </c>
      <c r="U54" s="67"/>
      <c r="V54" s="72"/>
      <c r="AB54" s="38" t="str">
        <f t="shared" si="0"/>
        <v/>
      </c>
    </row>
    <row r="55" spans="1:30" x14ac:dyDescent="0.2">
      <c r="A55" s="68"/>
      <c r="B55" s="1"/>
      <c r="D55" s="2"/>
      <c r="E55" s="1"/>
      <c r="G55" s="2"/>
      <c r="H55" s="12" t="s">
        <v>19</v>
      </c>
      <c r="I55" s="25" t="s">
        <v>15</v>
      </c>
      <c r="J55" s="39">
        <v>149</v>
      </c>
      <c r="K55" s="16" t="s">
        <v>11</v>
      </c>
      <c r="L55" s="17" t="s">
        <v>2</v>
      </c>
      <c r="M55" s="24">
        <v>0.38541666666666669</v>
      </c>
      <c r="N55" s="1"/>
      <c r="P55" s="2"/>
      <c r="Q55" s="1"/>
      <c r="S55" s="2"/>
      <c r="T55" s="1"/>
      <c r="V55" s="8"/>
      <c r="X55" s="35">
        <v>45721</v>
      </c>
      <c r="Y55" s="3">
        <v>0.86736111111111114</v>
      </c>
      <c r="Z55" s="36">
        <v>45728</v>
      </c>
      <c r="AA55" s="37">
        <v>5.2777777777777778E-2</v>
      </c>
      <c r="AB55" s="38">
        <f t="shared" si="0"/>
        <v>148.45000000001164</v>
      </c>
      <c r="AC55" t="s">
        <v>39</v>
      </c>
      <c r="AD55" t="s">
        <v>40</v>
      </c>
    </row>
    <row r="56" spans="1:30" x14ac:dyDescent="0.2">
      <c r="A56" s="68"/>
      <c r="B56" s="1"/>
      <c r="D56" s="2"/>
      <c r="E56" s="1"/>
      <c r="G56" s="2"/>
      <c r="H56" s="12" t="s">
        <v>1</v>
      </c>
      <c r="I56" s="25" t="s">
        <v>14</v>
      </c>
      <c r="J56" s="27">
        <v>0.38472222222222224</v>
      </c>
      <c r="K56" s="16" t="s">
        <v>12</v>
      </c>
      <c r="L56" s="17" t="s">
        <v>20</v>
      </c>
      <c r="M56" s="24">
        <v>0.3923611111111111</v>
      </c>
      <c r="N56" s="1"/>
      <c r="P56" s="2"/>
      <c r="Q56" s="1"/>
      <c r="S56" s="2"/>
      <c r="T56" s="1"/>
      <c r="V56" s="8"/>
      <c r="AB56" s="38" t="str">
        <f t="shared" si="0"/>
        <v/>
      </c>
    </row>
    <row r="57" spans="1:30" x14ac:dyDescent="0.2">
      <c r="A57" s="68"/>
      <c r="B57" s="1"/>
      <c r="D57" s="2"/>
      <c r="E57" s="1"/>
      <c r="G57" s="2"/>
      <c r="H57" s="12" t="s">
        <v>18</v>
      </c>
      <c r="I57" s="13" t="s">
        <v>2</v>
      </c>
      <c r="J57" s="27">
        <v>0.62708333333333333</v>
      </c>
      <c r="K57" s="16" t="str">
        <f>H57</f>
        <v>N718BA</v>
      </c>
      <c r="L57" s="17" t="s">
        <v>16</v>
      </c>
      <c r="M57" s="24">
        <v>6.9444444444444441E-3</v>
      </c>
      <c r="N57" s="1"/>
      <c r="P57" s="2"/>
      <c r="Q57" s="1"/>
      <c r="S57" s="2"/>
      <c r="T57" s="1"/>
      <c r="V57" s="8"/>
      <c r="AB57" s="38" t="str">
        <f t="shared" si="0"/>
        <v/>
      </c>
    </row>
    <row r="58" spans="1:30" ht="17" thickBot="1" x14ac:dyDescent="0.25">
      <c r="A58" s="69"/>
      <c r="B58" s="4"/>
      <c r="C58" s="5"/>
      <c r="D58" s="6"/>
      <c r="E58" s="4"/>
      <c r="F58" s="5"/>
      <c r="G58" s="6"/>
      <c r="H58" s="14"/>
      <c r="I58" s="15" t="s">
        <v>3</v>
      </c>
      <c r="J58" s="28">
        <v>0.64583333333333337</v>
      </c>
      <c r="K58" s="23"/>
      <c r="L58" s="22" t="s">
        <v>15</v>
      </c>
      <c r="M58" s="20">
        <f>((K54+M56)-(H54+J58))*24</f>
        <v>17.916666666569654</v>
      </c>
      <c r="N58" s="4"/>
      <c r="O58" s="5"/>
      <c r="P58" s="6"/>
      <c r="Q58" s="4"/>
      <c r="R58" s="5"/>
      <c r="S58" s="6"/>
      <c r="T58" s="4"/>
      <c r="U58" s="5"/>
      <c r="V58" s="9"/>
      <c r="AB58" s="38" t="str">
        <f t="shared" si="0"/>
        <v/>
      </c>
    </row>
    <row r="59" spans="1:30" x14ac:dyDescent="0.2">
      <c r="A59" s="68">
        <f>A54+1</f>
        <v>12</v>
      </c>
      <c r="B59" s="70">
        <f>B54+7</f>
        <v>45733</v>
      </c>
      <c r="C59" s="70"/>
      <c r="D59" s="70"/>
      <c r="E59" s="73">
        <f>B59+1</f>
        <v>45734</v>
      </c>
      <c r="F59" s="73"/>
      <c r="G59" s="73"/>
      <c r="H59" s="67">
        <f>E59+1</f>
        <v>45735</v>
      </c>
      <c r="I59" s="67"/>
      <c r="J59" s="67"/>
      <c r="K59" s="67">
        <f>H59+1</f>
        <v>45736</v>
      </c>
      <c r="L59" s="67"/>
      <c r="M59" s="67"/>
      <c r="N59" s="67">
        <f>K59+1</f>
        <v>45737</v>
      </c>
      <c r="O59" s="67"/>
      <c r="P59" s="67"/>
      <c r="Q59" s="67">
        <f>N59+1</f>
        <v>45738</v>
      </c>
      <c r="R59" s="67"/>
      <c r="S59" s="67"/>
      <c r="T59" s="67">
        <f>Q59+1</f>
        <v>45739</v>
      </c>
      <c r="U59" s="67"/>
      <c r="V59" s="72"/>
      <c r="AB59" s="38" t="str">
        <f t="shared" si="0"/>
        <v/>
      </c>
    </row>
    <row r="60" spans="1:30" x14ac:dyDescent="0.2">
      <c r="A60" s="68"/>
      <c r="B60" s="12" t="s">
        <v>19</v>
      </c>
      <c r="C60" s="25" t="s">
        <v>15</v>
      </c>
      <c r="D60" s="39">
        <v>82</v>
      </c>
      <c r="E60" s="16" t="s">
        <v>11</v>
      </c>
      <c r="F60" s="17" t="s">
        <v>2</v>
      </c>
      <c r="G60" s="24">
        <v>0.38541666666666669</v>
      </c>
      <c r="H60" s="1"/>
      <c r="J60" s="3"/>
      <c r="K60" s="1"/>
      <c r="M60" s="2"/>
      <c r="N60" s="1"/>
      <c r="P60" s="2"/>
      <c r="Q60" s="1"/>
      <c r="S60" s="2"/>
      <c r="T60" s="1"/>
      <c r="V60" s="8"/>
      <c r="X60" s="35">
        <v>45729</v>
      </c>
      <c r="Y60" s="3">
        <v>0.62291666666666667</v>
      </c>
      <c r="Z60" s="36">
        <v>45733</v>
      </c>
      <c r="AA60" s="37">
        <v>5.486111111111111E-2</v>
      </c>
      <c r="AB60" s="38">
        <f t="shared" si="0"/>
        <v>82.366666666581295</v>
      </c>
      <c r="AC60" t="s">
        <v>49</v>
      </c>
      <c r="AD60" t="s">
        <v>33</v>
      </c>
    </row>
    <row r="61" spans="1:30" x14ac:dyDescent="0.2">
      <c r="A61" s="68"/>
      <c r="B61" s="12" t="s">
        <v>1</v>
      </c>
      <c r="C61" s="25" t="s">
        <v>14</v>
      </c>
      <c r="D61" s="27">
        <v>0.40972222222222221</v>
      </c>
      <c r="E61" s="16" t="s">
        <v>12</v>
      </c>
      <c r="F61" s="17" t="s">
        <v>20</v>
      </c>
      <c r="G61" s="24">
        <v>0.40486111111111112</v>
      </c>
      <c r="J61" s="3"/>
      <c r="K61" s="1"/>
      <c r="M61" s="2"/>
      <c r="N61" s="1"/>
      <c r="P61" s="2"/>
      <c r="Q61" s="1"/>
      <c r="S61" s="2"/>
      <c r="T61" s="1"/>
      <c r="V61" s="8"/>
      <c r="AB61" s="38" t="str">
        <f t="shared" si="0"/>
        <v/>
      </c>
    </row>
    <row r="62" spans="1:30" x14ac:dyDescent="0.2">
      <c r="A62" s="68"/>
      <c r="B62" s="12" t="s">
        <v>18</v>
      </c>
      <c r="C62" s="13" t="s">
        <v>2</v>
      </c>
      <c r="D62" s="27">
        <v>0.63611111111111107</v>
      </c>
      <c r="E62" s="16" t="str">
        <f>B62</f>
        <v>N718BA</v>
      </c>
      <c r="F62" s="17" t="s">
        <v>16</v>
      </c>
      <c r="G62" s="24">
        <v>1.9444444444444445E-2</v>
      </c>
      <c r="H62" s="1"/>
      <c r="J62" s="3"/>
      <c r="K62" s="1"/>
      <c r="M62" s="2"/>
      <c r="N62" s="1"/>
      <c r="P62" s="2"/>
      <c r="Q62" s="1"/>
      <c r="S62" s="2"/>
      <c r="T62" s="1"/>
      <c r="V62" s="8"/>
      <c r="AB62" s="38" t="str">
        <f t="shared" si="0"/>
        <v/>
      </c>
    </row>
    <row r="63" spans="1:30" ht="17" thickBot="1" x14ac:dyDescent="0.25">
      <c r="A63" s="69"/>
      <c r="B63" s="14"/>
      <c r="C63" s="15" t="s">
        <v>3</v>
      </c>
      <c r="D63" s="28">
        <v>0.67222222222222228</v>
      </c>
      <c r="E63" s="23"/>
      <c r="F63" s="22" t="s">
        <v>15</v>
      </c>
      <c r="G63" s="20">
        <f>((E59+G61)-(B59+D63))*24</f>
        <v>17.583333333372138</v>
      </c>
      <c r="H63" s="4"/>
      <c r="I63" s="5"/>
      <c r="J63" s="6"/>
      <c r="K63" s="4"/>
      <c r="L63" s="5"/>
      <c r="M63" s="6"/>
      <c r="N63" s="4"/>
      <c r="O63" s="5"/>
      <c r="P63" s="6"/>
      <c r="Q63" s="4"/>
      <c r="R63" s="5"/>
      <c r="S63" s="6"/>
      <c r="T63" s="4"/>
      <c r="U63" s="5"/>
      <c r="V63" s="9"/>
      <c r="AB63" s="38" t="str">
        <f t="shared" si="0"/>
        <v/>
      </c>
    </row>
    <row r="64" spans="1:30" x14ac:dyDescent="0.2">
      <c r="A64" s="68">
        <f>A59+1</f>
        <v>13</v>
      </c>
      <c r="B64" s="70">
        <f>B59+7</f>
        <v>45740</v>
      </c>
      <c r="C64" s="70"/>
      <c r="D64" s="70"/>
      <c r="E64" s="70">
        <f>B64+1</f>
        <v>45741</v>
      </c>
      <c r="F64" s="70"/>
      <c r="G64" s="70"/>
      <c r="H64" s="73">
        <f>E64+1</f>
        <v>45742</v>
      </c>
      <c r="I64" s="73"/>
      <c r="J64" s="73"/>
      <c r="K64" s="67">
        <f>H64+1</f>
        <v>45743</v>
      </c>
      <c r="L64" s="67"/>
      <c r="M64" s="67"/>
      <c r="N64" s="67">
        <f>K64+1</f>
        <v>45744</v>
      </c>
      <c r="O64" s="67"/>
      <c r="P64" s="67"/>
      <c r="Q64" s="67">
        <f>N64+1</f>
        <v>45745</v>
      </c>
      <c r="R64" s="67"/>
      <c r="S64" s="67"/>
      <c r="T64" s="67">
        <f>Q64+1</f>
        <v>45746</v>
      </c>
      <c r="U64" s="67"/>
      <c r="V64" s="72"/>
      <c r="AB64" s="38" t="str">
        <f t="shared" si="0"/>
        <v/>
      </c>
    </row>
    <row r="65" spans="1:30" x14ac:dyDescent="0.2">
      <c r="A65" s="68"/>
      <c r="B65" s="12" t="s">
        <v>19</v>
      </c>
      <c r="C65" s="25" t="s">
        <v>15</v>
      </c>
      <c r="D65" s="39">
        <v>243</v>
      </c>
      <c r="E65" s="31" t="s">
        <v>23</v>
      </c>
      <c r="F65" s="25" t="s">
        <v>15</v>
      </c>
      <c r="G65" s="39" t="s">
        <v>41</v>
      </c>
      <c r="H65" s="16" t="s">
        <v>11</v>
      </c>
      <c r="I65" s="17" t="s">
        <v>2</v>
      </c>
      <c r="J65" s="24">
        <v>0.39583333333333331</v>
      </c>
      <c r="K65" s="1"/>
      <c r="M65" s="2"/>
      <c r="N65" s="1"/>
      <c r="P65" s="2"/>
      <c r="Q65" s="1"/>
      <c r="S65" s="2"/>
      <c r="T65" s="1"/>
      <c r="V65" s="8"/>
      <c r="X65" s="35">
        <v>45729</v>
      </c>
      <c r="Y65" s="3">
        <v>0.87986111111111109</v>
      </c>
      <c r="Z65" s="36">
        <v>45740</v>
      </c>
      <c r="AA65" s="37">
        <v>6.9444444444444447E-4</v>
      </c>
      <c r="AB65" s="38">
        <f t="shared" si="0"/>
        <v>242.90000000002328</v>
      </c>
      <c r="AC65" t="s">
        <v>39</v>
      </c>
      <c r="AD65" t="s">
        <v>40</v>
      </c>
    </row>
    <row r="66" spans="1:30" x14ac:dyDescent="0.2">
      <c r="A66" s="68"/>
      <c r="B66" s="12" t="s">
        <v>1</v>
      </c>
      <c r="C66" s="25" t="s">
        <v>14</v>
      </c>
      <c r="D66" s="27">
        <v>0.40972222222222221</v>
      </c>
      <c r="E66" s="12" t="s">
        <v>1</v>
      </c>
      <c r="F66" s="25" t="s">
        <v>14</v>
      </c>
      <c r="G66" s="27">
        <v>1.5972222222222221E-2</v>
      </c>
      <c r="H66" s="16" t="s">
        <v>12</v>
      </c>
      <c r="I66" s="17" t="s">
        <v>20</v>
      </c>
      <c r="J66" s="24">
        <v>0.43819444444444444</v>
      </c>
      <c r="K66" s="1"/>
      <c r="M66" s="2"/>
      <c r="N66" s="1"/>
      <c r="P66" s="2"/>
      <c r="Q66" s="1"/>
      <c r="S66" s="2"/>
      <c r="T66" s="1"/>
      <c r="V66" s="8"/>
      <c r="AB66" s="38" t="str">
        <f t="shared" si="0"/>
        <v/>
      </c>
    </row>
    <row r="67" spans="1:30" x14ac:dyDescent="0.2">
      <c r="A67" s="68"/>
      <c r="B67" s="12" t="s">
        <v>21</v>
      </c>
      <c r="C67" s="13" t="s">
        <v>2</v>
      </c>
      <c r="D67" s="27">
        <v>0.55000000000000004</v>
      </c>
      <c r="E67" s="12" t="s">
        <v>21</v>
      </c>
      <c r="F67" s="13" t="s">
        <v>2</v>
      </c>
      <c r="G67" s="27">
        <v>0.47499999999999998</v>
      </c>
      <c r="H67" s="16" t="str">
        <f>E67</f>
        <v>N747BC</v>
      </c>
      <c r="I67" s="17" t="s">
        <v>16</v>
      </c>
      <c r="J67" s="24">
        <v>4.2361111111111113E-2</v>
      </c>
      <c r="K67" s="1"/>
      <c r="M67" s="2"/>
      <c r="N67" s="1"/>
      <c r="P67" s="2"/>
      <c r="Q67" s="1"/>
      <c r="S67" s="2"/>
      <c r="T67" s="1"/>
      <c r="V67" s="8"/>
      <c r="AB67" s="38" t="str">
        <f t="shared" si="0"/>
        <v/>
      </c>
    </row>
    <row r="68" spans="1:30" ht="17" thickBot="1" x14ac:dyDescent="0.25">
      <c r="A68" s="69"/>
      <c r="B68" s="14"/>
      <c r="C68" s="75" t="s">
        <v>22</v>
      </c>
      <c r="D68" s="76"/>
      <c r="E68" s="14"/>
      <c r="F68" s="15" t="s">
        <v>3</v>
      </c>
      <c r="G68" s="28">
        <v>0.45902777777777776</v>
      </c>
      <c r="H68" s="23"/>
      <c r="I68" s="22" t="s">
        <v>15</v>
      </c>
      <c r="J68" s="20">
        <f>((H64+J66)-(E64+G68))*24</f>
        <v>23.500000000116415</v>
      </c>
      <c r="K68" s="4"/>
      <c r="L68" s="5"/>
      <c r="M68" s="6"/>
      <c r="N68" s="4"/>
      <c r="O68" s="5"/>
      <c r="P68" s="6"/>
      <c r="Q68" s="4"/>
      <c r="R68" s="5"/>
      <c r="S68" s="6"/>
      <c r="T68" s="4"/>
      <c r="U68" s="5"/>
      <c r="V68" s="9"/>
      <c r="AB68" s="38" t="str">
        <f t="shared" si="0"/>
        <v/>
      </c>
    </row>
    <row r="69" spans="1:30" x14ac:dyDescent="0.2">
      <c r="A69" s="68">
        <f>A64+1</f>
        <v>14</v>
      </c>
      <c r="B69" s="70">
        <f>B64+7</f>
        <v>45747</v>
      </c>
      <c r="C69" s="70"/>
      <c r="D69" s="70"/>
      <c r="E69" s="73">
        <f>B69+1</f>
        <v>45748</v>
      </c>
      <c r="F69" s="73"/>
      <c r="G69" s="73"/>
      <c r="H69" s="67">
        <f>E69+1</f>
        <v>45749</v>
      </c>
      <c r="I69" s="67"/>
      <c r="J69" s="67"/>
      <c r="K69" s="67">
        <f>H69+1</f>
        <v>45750</v>
      </c>
      <c r="L69" s="67"/>
      <c r="M69" s="67"/>
      <c r="N69" s="67">
        <f>K69+1</f>
        <v>45751</v>
      </c>
      <c r="O69" s="67"/>
      <c r="P69" s="67"/>
      <c r="Q69" s="67">
        <f>N69+1</f>
        <v>45752</v>
      </c>
      <c r="R69" s="67"/>
      <c r="S69" s="67"/>
      <c r="T69" s="70">
        <f>Q69+1</f>
        <v>45753</v>
      </c>
      <c r="U69" s="70"/>
      <c r="V69" s="74"/>
      <c r="AB69" s="38" t="str">
        <f t="shared" si="0"/>
        <v/>
      </c>
    </row>
    <row r="70" spans="1:30" x14ac:dyDescent="0.2">
      <c r="A70" s="68"/>
      <c r="B70" s="12" t="s">
        <v>19</v>
      </c>
      <c r="C70" s="25" t="s">
        <v>15</v>
      </c>
      <c r="D70" s="39">
        <v>100</v>
      </c>
      <c r="E70" s="16" t="s">
        <v>11</v>
      </c>
      <c r="F70" s="17" t="s">
        <v>2</v>
      </c>
      <c r="G70" s="24">
        <v>0.38541666666666669</v>
      </c>
      <c r="H70" s="1"/>
      <c r="J70" s="3"/>
      <c r="K70" s="1"/>
      <c r="M70" s="2"/>
      <c r="N70" s="1"/>
      <c r="P70" s="2"/>
      <c r="Q70" s="1"/>
      <c r="S70" s="2"/>
      <c r="T70" s="12" t="s">
        <v>19</v>
      </c>
      <c r="U70" s="25" t="s">
        <v>15</v>
      </c>
      <c r="V70" s="39">
        <v>35</v>
      </c>
      <c r="X70" s="35">
        <v>45742</v>
      </c>
      <c r="Y70" s="3">
        <v>0.72013888888888888</v>
      </c>
      <c r="Z70" s="36">
        <v>45746</v>
      </c>
      <c r="AA70" s="37">
        <v>0.89722222222222225</v>
      </c>
      <c r="AB70" s="38">
        <f t="shared" si="0"/>
        <v>100.25000000005821</v>
      </c>
      <c r="AC70" t="s">
        <v>48</v>
      </c>
      <c r="AD70" t="s">
        <v>32</v>
      </c>
    </row>
    <row r="71" spans="1:30" x14ac:dyDescent="0.2">
      <c r="A71" s="68"/>
      <c r="B71" s="12" t="s">
        <v>1</v>
      </c>
      <c r="C71" s="25" t="s">
        <v>14</v>
      </c>
      <c r="D71" s="27">
        <v>0.38958333333333334</v>
      </c>
      <c r="E71" s="16" t="s">
        <v>12</v>
      </c>
      <c r="F71" s="17" t="s">
        <v>20</v>
      </c>
      <c r="G71" s="24">
        <v>0.39930555555555558</v>
      </c>
      <c r="J71" s="3"/>
      <c r="K71" s="1"/>
      <c r="M71" s="2"/>
      <c r="N71" s="1"/>
      <c r="P71" s="2"/>
      <c r="Q71" s="1"/>
      <c r="S71" s="2"/>
      <c r="T71" s="12" t="s">
        <v>1</v>
      </c>
      <c r="U71" s="25" t="s">
        <v>14</v>
      </c>
      <c r="V71" s="27">
        <v>0.4</v>
      </c>
      <c r="AB71" s="38" t="str">
        <f t="shared" si="0"/>
        <v/>
      </c>
    </row>
    <row r="72" spans="1:30" x14ac:dyDescent="0.2">
      <c r="A72" s="68"/>
      <c r="B72" s="12" t="s">
        <v>17</v>
      </c>
      <c r="C72" s="13" t="s">
        <v>2</v>
      </c>
      <c r="D72" s="27">
        <v>0.51180555555555551</v>
      </c>
      <c r="E72" s="16" t="str">
        <f>B72</f>
        <v>N780BA</v>
      </c>
      <c r="F72" s="17" t="s">
        <v>16</v>
      </c>
      <c r="G72" s="24">
        <v>1.3888888888888888E-2</v>
      </c>
      <c r="H72" s="1"/>
      <c r="J72" s="3"/>
      <c r="K72" s="1"/>
      <c r="M72" s="2"/>
      <c r="N72" s="1"/>
      <c r="P72" s="2"/>
      <c r="Q72" s="1"/>
      <c r="S72" s="2"/>
      <c r="T72" s="12" t="s">
        <v>17</v>
      </c>
      <c r="U72" s="13" t="s">
        <v>2</v>
      </c>
      <c r="V72" s="27">
        <v>0.85555555555555551</v>
      </c>
      <c r="X72" s="35">
        <v>45751</v>
      </c>
      <c r="Y72" s="3">
        <v>0.78680555555555554</v>
      </c>
      <c r="Z72" s="36">
        <v>45753</v>
      </c>
      <c r="AA72" s="37">
        <v>0.22430555555555556</v>
      </c>
      <c r="AB72" s="38">
        <f t="shared" si="0"/>
        <v>34.5</v>
      </c>
      <c r="AC72" t="s">
        <v>48</v>
      </c>
      <c r="AD72" t="s">
        <v>34</v>
      </c>
    </row>
    <row r="73" spans="1:30" ht="17" thickBot="1" x14ac:dyDescent="0.25">
      <c r="A73" s="69"/>
      <c r="B73" s="14"/>
      <c r="C73" s="15" t="s">
        <v>3</v>
      </c>
      <c r="D73" s="28">
        <v>0.53611111111111109</v>
      </c>
      <c r="E73" s="23"/>
      <c r="F73" s="22" t="s">
        <v>15</v>
      </c>
      <c r="G73" s="20">
        <f>((E69+G71)-(B69+D73))*24</f>
        <v>20.71666666661622</v>
      </c>
      <c r="H73" s="4"/>
      <c r="I73" s="5"/>
      <c r="J73" s="6"/>
      <c r="K73" s="4"/>
      <c r="L73" s="5"/>
      <c r="M73" s="6"/>
      <c r="N73" s="4"/>
      <c r="O73" s="5"/>
      <c r="P73" s="6"/>
      <c r="Q73" s="4"/>
      <c r="R73" s="5"/>
      <c r="S73" s="6"/>
      <c r="T73" s="14"/>
      <c r="U73" s="15" t="s">
        <v>3</v>
      </c>
      <c r="V73" s="28">
        <v>0.87430555555555556</v>
      </c>
      <c r="AB73" s="38" t="str">
        <f t="shared" si="0"/>
        <v/>
      </c>
    </row>
    <row r="74" spans="1:30" x14ac:dyDescent="0.2">
      <c r="A74" s="68">
        <f>A69+1</f>
        <v>15</v>
      </c>
      <c r="B74" s="73">
        <f>B69+7</f>
        <v>45754</v>
      </c>
      <c r="C74" s="73"/>
      <c r="D74" s="73"/>
      <c r="E74" s="67">
        <f>B74+1</f>
        <v>45755</v>
      </c>
      <c r="F74" s="67"/>
      <c r="G74" s="67"/>
      <c r="H74" s="67">
        <f>E74+1</f>
        <v>45756</v>
      </c>
      <c r="I74" s="67"/>
      <c r="J74" s="67"/>
      <c r="K74" s="67">
        <f>H74+1</f>
        <v>45757</v>
      </c>
      <c r="L74" s="67"/>
      <c r="M74" s="67"/>
      <c r="N74" s="67">
        <f>K74+1</f>
        <v>45758</v>
      </c>
      <c r="O74" s="67"/>
      <c r="P74" s="67"/>
      <c r="Q74" s="67">
        <f>N74+1</f>
        <v>45759</v>
      </c>
      <c r="R74" s="67"/>
      <c r="S74" s="67"/>
      <c r="T74" s="67">
        <f>Q74+1</f>
        <v>45760</v>
      </c>
      <c r="U74" s="67"/>
      <c r="V74" s="72"/>
      <c r="AB74" s="38" t="str">
        <f t="shared" si="0"/>
        <v/>
      </c>
    </row>
    <row r="75" spans="1:30" x14ac:dyDescent="0.2">
      <c r="A75" s="68"/>
      <c r="B75" s="16" t="s">
        <v>11</v>
      </c>
      <c r="C75" s="17" t="s">
        <v>2</v>
      </c>
      <c r="D75" s="24">
        <v>0.55208333333333337</v>
      </c>
      <c r="E75" s="1"/>
      <c r="G75" s="2"/>
      <c r="H75" s="1"/>
      <c r="J75" s="3"/>
      <c r="K75" s="1"/>
      <c r="M75" s="2"/>
      <c r="N75" s="1"/>
      <c r="P75" s="2"/>
      <c r="Q75" s="1"/>
      <c r="S75" s="2"/>
      <c r="T75" s="1"/>
      <c r="V75" s="8"/>
      <c r="AB75" s="38" t="str">
        <f t="shared" ref="AB75:AB138" si="1">IF(X75="","",((Z75+AA75)-(X75+Y75))*24)</f>
        <v/>
      </c>
    </row>
    <row r="76" spans="1:30" x14ac:dyDescent="0.2">
      <c r="A76" s="68"/>
      <c r="B76" s="16" t="s">
        <v>12</v>
      </c>
      <c r="C76" s="17" t="s">
        <v>20</v>
      </c>
      <c r="D76" s="24">
        <v>0.54861111111111116</v>
      </c>
      <c r="E76" s="1"/>
      <c r="G76" s="2"/>
      <c r="J76" s="3"/>
      <c r="K76" s="1"/>
      <c r="M76" s="2"/>
      <c r="N76" s="1"/>
      <c r="P76" s="2"/>
      <c r="Q76" s="1"/>
      <c r="S76" s="2"/>
      <c r="T76" s="1"/>
      <c r="V76" s="8"/>
      <c r="AB76" s="38" t="str">
        <f t="shared" si="1"/>
        <v/>
      </c>
    </row>
    <row r="77" spans="1:30" x14ac:dyDescent="0.2">
      <c r="A77" s="68"/>
      <c r="B77" s="16" t="str">
        <f>T72</f>
        <v>N780BA</v>
      </c>
      <c r="C77" s="17" t="s">
        <v>16</v>
      </c>
      <c r="D77" s="32" t="s">
        <v>24</v>
      </c>
      <c r="E77" s="1"/>
      <c r="G77" s="2"/>
      <c r="H77" s="1"/>
      <c r="J77" s="3"/>
      <c r="K77" s="1"/>
      <c r="M77" s="2"/>
      <c r="N77" s="1"/>
      <c r="P77" s="2"/>
      <c r="Q77" s="1"/>
      <c r="S77" s="2"/>
      <c r="T77" s="1"/>
      <c r="V77" s="8"/>
      <c r="AB77" s="38" t="str">
        <f t="shared" si="1"/>
        <v/>
      </c>
    </row>
    <row r="78" spans="1:30" ht="17" thickBot="1" x14ac:dyDescent="0.25">
      <c r="A78" s="69"/>
      <c r="B78" s="23"/>
      <c r="C78" s="22" t="s">
        <v>15</v>
      </c>
      <c r="D78" s="20">
        <f>((B74+D76)-(T69+V73))*24</f>
        <v>16.183333333348855</v>
      </c>
      <c r="E78" s="4"/>
      <c r="F78" s="5"/>
      <c r="G78" s="6"/>
      <c r="H78" s="4"/>
      <c r="I78" s="5"/>
      <c r="J78" s="6"/>
      <c r="K78" s="4"/>
      <c r="L78" s="5"/>
      <c r="M78" s="6"/>
      <c r="N78" s="4"/>
      <c r="O78" s="5"/>
      <c r="P78" s="6"/>
      <c r="Q78" s="4"/>
      <c r="R78" s="5"/>
      <c r="S78" s="6"/>
      <c r="T78" s="4"/>
      <c r="U78" s="5"/>
      <c r="V78" s="9"/>
      <c r="AB78" s="38" t="str">
        <f t="shared" si="1"/>
        <v/>
      </c>
    </row>
    <row r="79" spans="1:30" x14ac:dyDescent="0.2">
      <c r="A79" s="68">
        <f>A74+1</f>
        <v>16</v>
      </c>
      <c r="B79" s="70">
        <f>B74+7</f>
        <v>45761</v>
      </c>
      <c r="C79" s="70"/>
      <c r="D79" s="70"/>
      <c r="E79" s="73">
        <f>B79+1</f>
        <v>45762</v>
      </c>
      <c r="F79" s="73"/>
      <c r="G79" s="73"/>
      <c r="H79" s="67">
        <f>E79+1</f>
        <v>45763</v>
      </c>
      <c r="I79" s="67"/>
      <c r="J79" s="67"/>
      <c r="K79" s="67">
        <f>H79+1</f>
        <v>45764</v>
      </c>
      <c r="L79" s="67"/>
      <c r="M79" s="67"/>
      <c r="N79" s="67">
        <f>K79+1</f>
        <v>45765</v>
      </c>
      <c r="O79" s="67"/>
      <c r="P79" s="67"/>
      <c r="Q79" s="67">
        <f>N79+1</f>
        <v>45766</v>
      </c>
      <c r="R79" s="67"/>
      <c r="S79" s="67"/>
      <c r="T79" s="67">
        <f>Q79+1</f>
        <v>45767</v>
      </c>
      <c r="U79" s="67"/>
      <c r="V79" s="72"/>
      <c r="AB79" s="38" t="str">
        <f t="shared" si="1"/>
        <v/>
      </c>
    </row>
    <row r="80" spans="1:30" x14ac:dyDescent="0.2">
      <c r="A80" s="68"/>
      <c r="B80" s="12" t="s">
        <v>19</v>
      </c>
      <c r="C80" s="25" t="s">
        <v>15</v>
      </c>
      <c r="D80" s="39">
        <v>143</v>
      </c>
      <c r="E80" s="16" t="s">
        <v>11</v>
      </c>
      <c r="F80" s="17" t="s">
        <v>2</v>
      </c>
      <c r="G80" s="24">
        <v>0.38541666666666669</v>
      </c>
      <c r="H80" s="1"/>
      <c r="J80" s="3"/>
      <c r="K80" s="1"/>
      <c r="M80" s="2"/>
      <c r="N80" s="1"/>
      <c r="P80" s="2"/>
      <c r="Q80" s="1"/>
      <c r="S80" s="2"/>
      <c r="T80" s="1"/>
      <c r="V80" s="8"/>
      <c r="X80" s="35">
        <v>45754</v>
      </c>
      <c r="Y80" s="3">
        <v>0.76388888888888884</v>
      </c>
      <c r="Z80" s="36">
        <v>45760</v>
      </c>
      <c r="AA80" s="37">
        <v>0.70694444444444449</v>
      </c>
      <c r="AB80" s="38">
        <f t="shared" si="1"/>
        <v>142.63333333324408</v>
      </c>
      <c r="AC80" t="s">
        <v>49</v>
      </c>
      <c r="AD80" t="s">
        <v>33</v>
      </c>
    </row>
    <row r="81" spans="1:30" x14ac:dyDescent="0.2">
      <c r="A81" s="68"/>
      <c r="B81" s="12" t="s">
        <v>1</v>
      </c>
      <c r="C81" s="25" t="s">
        <v>14</v>
      </c>
      <c r="D81" s="27">
        <v>0.3888888888888889</v>
      </c>
      <c r="E81" s="16" t="s">
        <v>12</v>
      </c>
      <c r="F81" s="17" t="s">
        <v>20</v>
      </c>
      <c r="G81" s="24">
        <v>0.39374999999999999</v>
      </c>
      <c r="J81" s="3"/>
      <c r="K81" s="1"/>
      <c r="M81" s="2"/>
      <c r="N81" s="1"/>
      <c r="P81" s="2"/>
      <c r="Q81" s="1"/>
      <c r="S81" s="2"/>
      <c r="T81" s="1"/>
      <c r="V81" s="8"/>
      <c r="AB81" s="38" t="str">
        <f t="shared" si="1"/>
        <v/>
      </c>
    </row>
    <row r="82" spans="1:30" x14ac:dyDescent="0.2">
      <c r="A82" s="68"/>
      <c r="B82" s="12" t="s">
        <v>17</v>
      </c>
      <c r="C82" s="13" t="s">
        <v>2</v>
      </c>
      <c r="D82" s="27">
        <v>0.32708333333333334</v>
      </c>
      <c r="E82" s="16" t="str">
        <f>B82</f>
        <v>N780BA</v>
      </c>
      <c r="F82" s="17" t="s">
        <v>16</v>
      </c>
      <c r="G82" s="24">
        <v>8.3333333333333332E-3</v>
      </c>
      <c r="H82" s="1"/>
      <c r="J82" s="3"/>
      <c r="K82" s="1"/>
      <c r="M82" s="2"/>
      <c r="N82" s="1"/>
      <c r="P82" s="2"/>
      <c r="Q82" s="1"/>
      <c r="S82" s="2"/>
      <c r="T82" s="1"/>
      <c r="V82" s="8"/>
      <c r="AB82" s="38" t="str">
        <f t="shared" si="1"/>
        <v/>
      </c>
    </row>
    <row r="83" spans="1:30" ht="17" thickBot="1" x14ac:dyDescent="0.25">
      <c r="A83" s="69"/>
      <c r="B83" s="14"/>
      <c r="C83" s="15" t="s">
        <v>3</v>
      </c>
      <c r="D83" s="28">
        <v>0.34513888888888888</v>
      </c>
      <c r="E83" s="23"/>
      <c r="F83" s="22" t="s">
        <v>15</v>
      </c>
      <c r="G83" s="20">
        <f>((E79+G81)-(B79+D83))*24</f>
        <v>25.166666666802485</v>
      </c>
      <c r="H83" s="4"/>
      <c r="I83" s="5"/>
      <c r="J83" s="6"/>
      <c r="K83" s="4"/>
      <c r="L83" s="5"/>
      <c r="M83" s="6"/>
      <c r="N83" s="4"/>
      <c r="O83" s="5"/>
      <c r="P83" s="6"/>
      <c r="Q83" s="4"/>
      <c r="R83" s="5"/>
      <c r="S83" s="6"/>
      <c r="T83" s="4"/>
      <c r="U83" s="5"/>
      <c r="V83" s="9"/>
      <c r="AB83" s="38" t="str">
        <f t="shared" si="1"/>
        <v/>
      </c>
    </row>
    <row r="84" spans="1:30" x14ac:dyDescent="0.2">
      <c r="A84" s="68">
        <f>A79+1</f>
        <v>17</v>
      </c>
      <c r="B84" s="67">
        <f>B79+7</f>
        <v>45768</v>
      </c>
      <c r="C84" s="67"/>
      <c r="D84" s="67"/>
      <c r="E84" s="67">
        <f>B84+1</f>
        <v>45769</v>
      </c>
      <c r="F84" s="67"/>
      <c r="G84" s="67"/>
      <c r="H84" s="70">
        <f>E84+1</f>
        <v>45770</v>
      </c>
      <c r="I84" s="70"/>
      <c r="J84" s="70"/>
      <c r="K84" s="73">
        <f>H84+1</f>
        <v>45771</v>
      </c>
      <c r="L84" s="73"/>
      <c r="M84" s="73"/>
      <c r="N84" s="67">
        <f>K84+1</f>
        <v>45772</v>
      </c>
      <c r="O84" s="67"/>
      <c r="P84" s="67"/>
      <c r="Q84" s="67">
        <f>N84+1</f>
        <v>45773</v>
      </c>
      <c r="R84" s="67"/>
      <c r="S84" s="67"/>
      <c r="T84" s="67">
        <f>Q84+1</f>
        <v>45774</v>
      </c>
      <c r="U84" s="67"/>
      <c r="V84" s="72"/>
      <c r="AB84" s="38" t="str">
        <f t="shared" si="1"/>
        <v/>
      </c>
    </row>
    <row r="85" spans="1:30" x14ac:dyDescent="0.2">
      <c r="A85" s="68"/>
      <c r="B85" s="1"/>
      <c r="D85" s="2"/>
      <c r="E85" s="1"/>
      <c r="G85" s="2"/>
      <c r="H85" s="12" t="s">
        <v>19</v>
      </c>
      <c r="I85" s="25" t="s">
        <v>15</v>
      </c>
      <c r="J85" s="39">
        <v>150</v>
      </c>
      <c r="K85" s="16" t="s">
        <v>11</v>
      </c>
      <c r="L85" s="17" t="s">
        <v>2</v>
      </c>
      <c r="M85" s="24">
        <v>0.38541666666666669</v>
      </c>
      <c r="N85" s="1"/>
      <c r="P85" s="2"/>
      <c r="Q85" s="1"/>
      <c r="S85" s="2"/>
      <c r="T85" s="1"/>
      <c r="V85" s="8"/>
      <c r="X85" s="35">
        <v>45763</v>
      </c>
      <c r="Y85" s="3">
        <v>0.75624999999999998</v>
      </c>
      <c r="Z85" s="36">
        <v>45770</v>
      </c>
      <c r="AA85" s="37">
        <v>1.9444444444444445E-2</v>
      </c>
      <c r="AB85" s="38">
        <f t="shared" si="1"/>
        <v>150.31666666665114</v>
      </c>
      <c r="AC85" t="s">
        <v>48</v>
      </c>
      <c r="AD85" t="s">
        <v>34</v>
      </c>
    </row>
    <row r="86" spans="1:30" x14ac:dyDescent="0.2">
      <c r="A86" s="68"/>
      <c r="B86" s="1"/>
      <c r="D86" s="2"/>
      <c r="E86" s="1"/>
      <c r="G86" s="2"/>
      <c r="H86" s="12" t="s">
        <v>1</v>
      </c>
      <c r="I86" s="25" t="s">
        <v>14</v>
      </c>
      <c r="J86" s="27">
        <v>0.38958333333333334</v>
      </c>
      <c r="K86" s="16" t="s">
        <v>12</v>
      </c>
      <c r="L86" s="17" t="s">
        <v>20</v>
      </c>
      <c r="M86" s="24">
        <v>0.38958333333333334</v>
      </c>
      <c r="N86" s="1"/>
      <c r="P86" s="2"/>
      <c r="Q86" s="1"/>
      <c r="S86" s="2"/>
      <c r="T86" s="1"/>
      <c r="V86" s="8"/>
      <c r="AB86" s="38" t="str">
        <f t="shared" si="1"/>
        <v/>
      </c>
    </row>
    <row r="87" spans="1:30" x14ac:dyDescent="0.2">
      <c r="A87" s="68"/>
      <c r="B87" s="1"/>
      <c r="D87" s="2"/>
      <c r="E87" s="1"/>
      <c r="G87" s="2"/>
      <c r="H87" s="12" t="s">
        <v>13</v>
      </c>
      <c r="I87" s="13" t="s">
        <v>2</v>
      </c>
      <c r="J87" s="27">
        <v>0.62777777777777777</v>
      </c>
      <c r="K87" s="16" t="str">
        <f>H87</f>
        <v>N249BA</v>
      </c>
      <c r="L87" s="17" t="s">
        <v>16</v>
      </c>
      <c r="M87" s="24">
        <v>4.1666666666666666E-3</v>
      </c>
      <c r="N87" s="1"/>
      <c r="P87" s="2"/>
      <c r="Q87" s="1"/>
      <c r="S87" s="2"/>
      <c r="T87" s="1"/>
      <c r="V87" s="8"/>
      <c r="AB87" s="38" t="str">
        <f t="shared" si="1"/>
        <v/>
      </c>
    </row>
    <row r="88" spans="1:30" ht="17" thickBot="1" x14ac:dyDescent="0.25">
      <c r="A88" s="69"/>
      <c r="B88" s="4"/>
      <c r="C88" s="5"/>
      <c r="D88" s="6"/>
      <c r="E88" s="4"/>
      <c r="F88" s="5"/>
      <c r="G88" s="6"/>
      <c r="H88" s="14"/>
      <c r="I88" s="15" t="s">
        <v>3</v>
      </c>
      <c r="J88" s="28">
        <v>0.65833333333333333</v>
      </c>
      <c r="K88" s="23"/>
      <c r="L88" s="22" t="s">
        <v>15</v>
      </c>
      <c r="M88" s="20">
        <f>((K84+M86)-(H84+J88))*24</f>
        <v>17.549999999930151</v>
      </c>
      <c r="N88" s="4"/>
      <c r="O88" s="5"/>
      <c r="P88" s="6"/>
      <c r="Q88" s="4"/>
      <c r="R88" s="5"/>
      <c r="S88" s="6"/>
      <c r="T88" s="4"/>
      <c r="U88" s="5"/>
      <c r="V88" s="9"/>
      <c r="AB88" s="38" t="str">
        <f t="shared" si="1"/>
        <v/>
      </c>
    </row>
    <row r="89" spans="1:30" x14ac:dyDescent="0.2">
      <c r="A89" s="68">
        <f>A84+1</f>
        <v>18</v>
      </c>
      <c r="B89" s="70">
        <f>B84+7</f>
        <v>45775</v>
      </c>
      <c r="C89" s="70"/>
      <c r="D89" s="70"/>
      <c r="E89" s="73">
        <f>B89+1</f>
        <v>45776</v>
      </c>
      <c r="F89" s="73"/>
      <c r="G89" s="73"/>
      <c r="H89" s="67">
        <f>E89+1</f>
        <v>45777</v>
      </c>
      <c r="I89" s="67"/>
      <c r="J89" s="67"/>
      <c r="K89" s="70">
        <f>H89+1</f>
        <v>45778</v>
      </c>
      <c r="L89" s="70"/>
      <c r="M89" s="70"/>
      <c r="N89" s="73">
        <f>K89+1</f>
        <v>45779</v>
      </c>
      <c r="O89" s="73"/>
      <c r="P89" s="73"/>
      <c r="Q89" s="67">
        <f>N89+1</f>
        <v>45780</v>
      </c>
      <c r="R89" s="67"/>
      <c r="S89" s="67"/>
      <c r="T89" s="67">
        <f>Q89+1</f>
        <v>45781</v>
      </c>
      <c r="U89" s="67"/>
      <c r="V89" s="72"/>
      <c r="AB89" s="38" t="str">
        <f t="shared" si="1"/>
        <v/>
      </c>
    </row>
    <row r="90" spans="1:30" x14ac:dyDescent="0.2">
      <c r="A90" s="68"/>
      <c r="B90" s="12" t="s">
        <v>19</v>
      </c>
      <c r="C90" s="25" t="s">
        <v>15</v>
      </c>
      <c r="D90" s="39">
        <v>79</v>
      </c>
      <c r="E90" s="16" t="s">
        <v>11</v>
      </c>
      <c r="F90" s="17" t="s">
        <v>2</v>
      </c>
      <c r="G90" s="24">
        <v>0.5625</v>
      </c>
      <c r="H90" s="1"/>
      <c r="J90" s="3"/>
      <c r="K90" s="12" t="s">
        <v>19</v>
      </c>
      <c r="L90" s="25" t="s">
        <v>15</v>
      </c>
      <c r="M90" s="39">
        <v>153</v>
      </c>
      <c r="N90" s="16" t="s">
        <v>11</v>
      </c>
      <c r="O90" s="17" t="s">
        <v>2</v>
      </c>
      <c r="P90" s="24">
        <v>0.38541666666666669</v>
      </c>
      <c r="Q90" s="1"/>
      <c r="S90" s="2"/>
      <c r="T90" s="1"/>
      <c r="V90" s="8"/>
      <c r="X90" s="35">
        <v>45771</v>
      </c>
      <c r="Y90" s="3">
        <v>0.80208333333333337</v>
      </c>
      <c r="Z90" s="36">
        <v>45775</v>
      </c>
      <c r="AA90" s="37">
        <v>8.1250000000000003E-2</v>
      </c>
      <c r="AB90" s="38">
        <f t="shared" si="1"/>
        <v>78.700000000011642</v>
      </c>
      <c r="AC90" t="s">
        <v>48</v>
      </c>
      <c r="AD90" t="s">
        <v>32</v>
      </c>
    </row>
    <row r="91" spans="1:30" x14ac:dyDescent="0.2">
      <c r="A91" s="68"/>
      <c r="B91" s="12" t="s">
        <v>1</v>
      </c>
      <c r="C91" s="25" t="s">
        <v>14</v>
      </c>
      <c r="D91" s="27">
        <v>0.39583333333333331</v>
      </c>
      <c r="E91" s="16" t="s">
        <v>12</v>
      </c>
      <c r="F91" s="17" t="s">
        <v>20</v>
      </c>
      <c r="G91" s="24">
        <v>0.57708333333333328</v>
      </c>
      <c r="J91" s="3"/>
      <c r="K91" s="12" t="s">
        <v>1</v>
      </c>
      <c r="L91" s="25" t="s">
        <v>14</v>
      </c>
      <c r="M91" s="27">
        <v>0.40277777777777779</v>
      </c>
      <c r="N91" s="16" t="s">
        <v>12</v>
      </c>
      <c r="O91" s="17" t="s">
        <v>20</v>
      </c>
      <c r="P91" s="24">
        <v>0.39444444444444443</v>
      </c>
      <c r="Q91" s="1"/>
      <c r="S91" s="2"/>
      <c r="T91" s="1"/>
      <c r="V91" s="8"/>
      <c r="AB91" s="38" t="str">
        <f t="shared" si="1"/>
        <v/>
      </c>
    </row>
    <row r="92" spans="1:30" x14ac:dyDescent="0.2">
      <c r="A92" s="68"/>
      <c r="B92" s="12" t="s">
        <v>17</v>
      </c>
      <c r="C92" s="13" t="s">
        <v>2</v>
      </c>
      <c r="D92" s="27">
        <v>0.70694444444444449</v>
      </c>
      <c r="E92" s="16" t="str">
        <f>B92</f>
        <v>N780BA</v>
      </c>
      <c r="F92" s="17" t="s">
        <v>16</v>
      </c>
      <c r="G92" s="24">
        <v>1.4583333333333334E-2</v>
      </c>
      <c r="H92" s="1"/>
      <c r="J92" s="3"/>
      <c r="K92" s="12" t="s">
        <v>13</v>
      </c>
      <c r="L92" s="13" t="s">
        <v>2</v>
      </c>
      <c r="M92" s="27">
        <v>0.56041666666666667</v>
      </c>
      <c r="N92" s="16" t="str">
        <f>K92</f>
        <v>N249BA</v>
      </c>
      <c r="O92" s="17" t="s">
        <v>16</v>
      </c>
      <c r="P92" s="24">
        <v>9.0277777777777769E-3</v>
      </c>
      <c r="Q92" s="1"/>
      <c r="S92" s="2"/>
      <c r="T92" s="1"/>
      <c r="V92" s="8"/>
      <c r="X92" s="35">
        <v>45771</v>
      </c>
      <c r="Y92" s="3">
        <v>0.57638888888888884</v>
      </c>
      <c r="Z92" s="36">
        <v>45777</v>
      </c>
      <c r="AA92" s="37">
        <v>0.93125000000000002</v>
      </c>
      <c r="AB92" s="38">
        <f t="shared" si="1"/>
        <v>152.51666666666279</v>
      </c>
      <c r="AC92" t="s">
        <v>49</v>
      </c>
      <c r="AD92" t="s">
        <v>33</v>
      </c>
    </row>
    <row r="93" spans="1:30" ht="17" thickBot="1" x14ac:dyDescent="0.25">
      <c r="A93" s="69"/>
      <c r="B93" s="14"/>
      <c r="C93" s="15" t="s">
        <v>3</v>
      </c>
      <c r="D93" s="28">
        <v>0.72638888888888886</v>
      </c>
      <c r="E93" s="23"/>
      <c r="F93" s="22" t="s">
        <v>15</v>
      </c>
      <c r="G93" s="20">
        <f>((E89+G91)-(B89+D93))*24</f>
        <v>20.416666666511446</v>
      </c>
      <c r="H93" s="4"/>
      <c r="I93" s="5"/>
      <c r="J93" s="6"/>
      <c r="K93" s="14"/>
      <c r="L93" s="15" t="s">
        <v>3</v>
      </c>
      <c r="M93" s="28">
        <v>0.58333333333333337</v>
      </c>
      <c r="N93" s="23"/>
      <c r="O93" s="22" t="s">
        <v>15</v>
      </c>
      <c r="P93" s="20">
        <f>((N89+P91)-(K89+M93))*24</f>
        <v>19.466666666558012</v>
      </c>
      <c r="Q93" s="4"/>
      <c r="R93" s="5"/>
      <c r="S93" s="6"/>
      <c r="T93" s="4"/>
      <c r="U93" s="5"/>
      <c r="V93" s="9"/>
      <c r="AB93" s="38" t="str">
        <f t="shared" si="1"/>
        <v/>
      </c>
    </row>
    <row r="94" spans="1:30" x14ac:dyDescent="0.2">
      <c r="A94" s="68">
        <f>A89+1</f>
        <v>19</v>
      </c>
      <c r="B94" s="67">
        <f>B89+7</f>
        <v>45782</v>
      </c>
      <c r="C94" s="67"/>
      <c r="D94" s="67"/>
      <c r="E94" s="67">
        <f>B94+1</f>
        <v>45783</v>
      </c>
      <c r="F94" s="67"/>
      <c r="G94" s="67"/>
      <c r="H94" s="67">
        <f>E94+1</f>
        <v>45784</v>
      </c>
      <c r="I94" s="67"/>
      <c r="J94" s="67"/>
      <c r="K94" s="67">
        <f>H94+1</f>
        <v>45785</v>
      </c>
      <c r="L94" s="67"/>
      <c r="M94" s="67"/>
      <c r="N94" s="67">
        <f>K94+1</f>
        <v>45786</v>
      </c>
      <c r="O94" s="67"/>
      <c r="P94" s="67"/>
      <c r="Q94" s="67">
        <f>N94+1</f>
        <v>45787</v>
      </c>
      <c r="R94" s="67"/>
      <c r="S94" s="67"/>
      <c r="T94" s="70">
        <f>Q94+1</f>
        <v>45788</v>
      </c>
      <c r="U94" s="70"/>
      <c r="V94" s="74"/>
      <c r="AB94" s="38" t="str">
        <f t="shared" si="1"/>
        <v/>
      </c>
    </row>
    <row r="95" spans="1:30" x14ac:dyDescent="0.2">
      <c r="A95" s="68"/>
      <c r="B95" s="1"/>
      <c r="D95" s="2"/>
      <c r="E95" s="1"/>
      <c r="G95" s="2"/>
      <c r="H95" s="1"/>
      <c r="J95" s="3"/>
      <c r="K95" s="1"/>
      <c r="M95" s="2"/>
      <c r="N95" s="1"/>
      <c r="P95" s="2"/>
      <c r="Q95" s="1"/>
      <c r="S95" s="2"/>
      <c r="T95" s="12" t="s">
        <v>19</v>
      </c>
      <c r="U95" s="25" t="s">
        <v>15</v>
      </c>
      <c r="V95" s="39">
        <v>30</v>
      </c>
      <c r="X95" s="35">
        <v>45786</v>
      </c>
      <c r="Y95" s="3">
        <v>0.72361111111111109</v>
      </c>
      <c r="Z95" s="36">
        <v>45787</v>
      </c>
      <c r="AA95" s="37">
        <v>0.98750000000000004</v>
      </c>
      <c r="AB95" s="38">
        <f t="shared" si="1"/>
        <v>30.333333333372138</v>
      </c>
      <c r="AC95" t="s">
        <v>48</v>
      </c>
      <c r="AD95" t="s">
        <v>34</v>
      </c>
    </row>
    <row r="96" spans="1:30" x14ac:dyDescent="0.2">
      <c r="A96" s="68"/>
      <c r="B96" s="1"/>
      <c r="D96" s="2"/>
      <c r="E96" s="1"/>
      <c r="G96" s="2"/>
      <c r="J96" s="3"/>
      <c r="K96" s="1"/>
      <c r="M96" s="2"/>
      <c r="N96" s="1"/>
      <c r="P96" s="2"/>
      <c r="Q96" s="1"/>
      <c r="S96" s="2"/>
      <c r="T96" s="12" t="s">
        <v>1</v>
      </c>
      <c r="U96" s="25" t="s">
        <v>14</v>
      </c>
      <c r="V96" s="27">
        <v>0.38055555555555554</v>
      </c>
      <c r="AB96" s="38" t="str">
        <f t="shared" si="1"/>
        <v/>
      </c>
    </row>
    <row r="97" spans="1:30" x14ac:dyDescent="0.2">
      <c r="A97" s="68"/>
      <c r="B97" s="1"/>
      <c r="D97" s="2"/>
      <c r="E97" s="1"/>
      <c r="G97" s="2"/>
      <c r="H97" s="1"/>
      <c r="J97" s="3"/>
      <c r="K97" s="1"/>
      <c r="M97" s="2"/>
      <c r="N97" s="1"/>
      <c r="P97" s="2"/>
      <c r="Q97" s="1"/>
      <c r="S97" s="2"/>
      <c r="T97" s="12" t="s">
        <v>18</v>
      </c>
      <c r="U97" s="13" t="s">
        <v>2</v>
      </c>
      <c r="V97" s="27">
        <v>0.61319444444444449</v>
      </c>
      <c r="AB97" s="38" t="str">
        <f t="shared" si="1"/>
        <v/>
      </c>
    </row>
    <row r="98" spans="1:30" ht="17" thickBot="1" x14ac:dyDescent="0.25">
      <c r="A98" s="69"/>
      <c r="B98" s="4"/>
      <c r="C98" s="5"/>
      <c r="D98" s="6"/>
      <c r="E98" s="4"/>
      <c r="F98" s="5"/>
      <c r="G98" s="6"/>
      <c r="H98" s="4"/>
      <c r="I98" s="5"/>
      <c r="J98" s="6"/>
      <c r="K98" s="4"/>
      <c r="L98" s="5"/>
      <c r="M98" s="6"/>
      <c r="N98" s="4"/>
      <c r="O98" s="5"/>
      <c r="P98" s="6"/>
      <c r="Q98" s="4"/>
      <c r="R98" s="5"/>
      <c r="S98" s="6"/>
      <c r="T98" s="14"/>
      <c r="U98" s="15" t="s">
        <v>3</v>
      </c>
      <c r="V98" s="28">
        <v>0.61736111111111114</v>
      </c>
      <c r="AB98" s="38" t="str">
        <f t="shared" si="1"/>
        <v/>
      </c>
    </row>
    <row r="99" spans="1:30" x14ac:dyDescent="0.2">
      <c r="A99" s="68">
        <f>A94+1</f>
        <v>20</v>
      </c>
      <c r="B99" s="73">
        <f>B94+7</f>
        <v>45789</v>
      </c>
      <c r="C99" s="73"/>
      <c r="D99" s="73"/>
      <c r="E99" s="67">
        <f>B99+1</f>
        <v>45790</v>
      </c>
      <c r="F99" s="67"/>
      <c r="G99" s="67"/>
      <c r="H99" s="70">
        <f>E99+1</f>
        <v>45791</v>
      </c>
      <c r="I99" s="70"/>
      <c r="J99" s="70"/>
      <c r="K99" s="73">
        <f>H99+1</f>
        <v>45792</v>
      </c>
      <c r="L99" s="73"/>
      <c r="M99" s="73"/>
      <c r="N99" s="67">
        <f>K99+1</f>
        <v>45793</v>
      </c>
      <c r="O99" s="67"/>
      <c r="P99" s="67"/>
      <c r="Q99" s="67">
        <f>N99+1</f>
        <v>45794</v>
      </c>
      <c r="R99" s="67"/>
      <c r="S99" s="67"/>
      <c r="T99" s="67">
        <f>Q99+1</f>
        <v>45795</v>
      </c>
      <c r="U99" s="67"/>
      <c r="V99" s="72"/>
      <c r="AB99" s="38" t="str">
        <f t="shared" si="1"/>
        <v/>
      </c>
    </row>
    <row r="100" spans="1:30" x14ac:dyDescent="0.2">
      <c r="A100" s="68"/>
      <c r="B100" s="16" t="s">
        <v>11</v>
      </c>
      <c r="C100" s="17" t="s">
        <v>2</v>
      </c>
      <c r="D100" s="24">
        <v>0.38541666666666669</v>
      </c>
      <c r="E100" s="1"/>
      <c r="G100" s="2"/>
      <c r="H100" s="12" t="s">
        <v>19</v>
      </c>
      <c r="I100" s="25" t="s">
        <v>15</v>
      </c>
      <c r="J100" s="39">
        <v>146</v>
      </c>
      <c r="K100" s="16" t="s">
        <v>11</v>
      </c>
      <c r="L100" s="17" t="s">
        <v>2</v>
      </c>
      <c r="M100" s="24">
        <v>0.42708333333333331</v>
      </c>
      <c r="N100" s="1"/>
      <c r="P100" s="2"/>
      <c r="Q100" s="1"/>
      <c r="S100" s="2"/>
      <c r="T100" s="1"/>
      <c r="V100" s="8"/>
      <c r="X100" s="35">
        <v>45784</v>
      </c>
      <c r="Y100" s="3">
        <v>0.76875000000000004</v>
      </c>
      <c r="Z100" s="36">
        <v>45790</v>
      </c>
      <c r="AA100" s="37">
        <v>0.8666666666666667</v>
      </c>
      <c r="AB100" s="38">
        <f t="shared" si="1"/>
        <v>146.34999999997672</v>
      </c>
      <c r="AC100" t="s">
        <v>48</v>
      </c>
      <c r="AD100" t="s">
        <v>32</v>
      </c>
    </row>
    <row r="101" spans="1:30" x14ac:dyDescent="0.2">
      <c r="A101" s="68"/>
      <c r="B101" s="16" t="s">
        <v>12</v>
      </c>
      <c r="C101" s="17" t="s">
        <v>20</v>
      </c>
      <c r="D101" s="24">
        <v>0.40347222222222223</v>
      </c>
      <c r="E101" s="1"/>
      <c r="G101" s="2"/>
      <c r="H101" s="12" t="s">
        <v>1</v>
      </c>
      <c r="I101" s="25" t="s">
        <v>14</v>
      </c>
      <c r="J101" s="27">
        <v>0.38333333333333336</v>
      </c>
      <c r="K101" s="16" t="s">
        <v>12</v>
      </c>
      <c r="L101" s="17" t="s">
        <v>20</v>
      </c>
      <c r="M101" s="24">
        <v>0.43125000000000002</v>
      </c>
      <c r="N101" s="1"/>
      <c r="P101" s="2"/>
      <c r="Q101" s="1"/>
      <c r="S101" s="2"/>
      <c r="T101" s="1"/>
      <c r="V101" s="8"/>
      <c r="AB101" s="38" t="str">
        <f t="shared" si="1"/>
        <v/>
      </c>
    </row>
    <row r="102" spans="1:30" x14ac:dyDescent="0.2">
      <c r="A102" s="68"/>
      <c r="B102" s="16" t="str">
        <f>T97</f>
        <v>N718BA</v>
      </c>
      <c r="C102" s="17" t="s">
        <v>16</v>
      </c>
      <c r="D102" s="24">
        <v>1.8055555555555554E-2</v>
      </c>
      <c r="E102" s="1"/>
      <c r="G102" s="2"/>
      <c r="H102" s="12" t="s">
        <v>17</v>
      </c>
      <c r="I102" s="13" t="s">
        <v>2</v>
      </c>
      <c r="J102" s="27">
        <v>0.4465277777777778</v>
      </c>
      <c r="K102" s="16" t="str">
        <f>H102</f>
        <v>N780BA</v>
      </c>
      <c r="L102" s="17" t="s">
        <v>16</v>
      </c>
      <c r="M102" s="24">
        <v>4.1666666666666666E-3</v>
      </c>
      <c r="N102" s="1"/>
      <c r="P102" s="2"/>
      <c r="Q102" s="1"/>
      <c r="S102" s="2"/>
      <c r="T102" s="1"/>
      <c r="V102" s="8"/>
      <c r="AB102" s="38" t="str">
        <f t="shared" si="1"/>
        <v/>
      </c>
    </row>
    <row r="103" spans="1:30" ht="17" thickBot="1" x14ac:dyDescent="0.25">
      <c r="A103" s="69"/>
      <c r="B103" s="23"/>
      <c r="C103" s="22" t="s">
        <v>15</v>
      </c>
      <c r="D103" s="20">
        <f>((B99+D101)-(T94+V98))*24</f>
        <v>18.866666666697711</v>
      </c>
      <c r="E103" s="4"/>
      <c r="F103" s="5"/>
      <c r="G103" s="6"/>
      <c r="H103" s="14"/>
      <c r="I103" s="15" t="s">
        <v>3</v>
      </c>
      <c r="J103" s="28">
        <v>0.5</v>
      </c>
      <c r="K103" s="23"/>
      <c r="L103" s="22" t="s">
        <v>15</v>
      </c>
      <c r="M103" s="20">
        <f>((K99+M101)-(H99+J103))*24</f>
        <v>22.350000000034925</v>
      </c>
      <c r="N103" s="4"/>
      <c r="O103" s="5"/>
      <c r="P103" s="6"/>
      <c r="Q103" s="4"/>
      <c r="R103" s="5"/>
      <c r="S103" s="6"/>
      <c r="T103" s="4"/>
      <c r="U103" s="5"/>
      <c r="V103" s="9"/>
      <c r="AB103" s="38" t="str">
        <f t="shared" si="1"/>
        <v/>
      </c>
    </row>
    <row r="104" spans="1:30" x14ac:dyDescent="0.2">
      <c r="A104" s="68">
        <f>A99+1</f>
        <v>21</v>
      </c>
      <c r="B104" s="70">
        <f>B99+7</f>
        <v>45796</v>
      </c>
      <c r="C104" s="70"/>
      <c r="D104" s="70"/>
      <c r="E104" s="67">
        <f>B104+1</f>
        <v>45797</v>
      </c>
      <c r="F104" s="67"/>
      <c r="G104" s="67"/>
      <c r="H104" s="73">
        <f>E104+1</f>
        <v>45798</v>
      </c>
      <c r="I104" s="73"/>
      <c r="J104" s="73"/>
      <c r="K104" s="67">
        <f>H104+1</f>
        <v>45799</v>
      </c>
      <c r="L104" s="67"/>
      <c r="M104" s="67"/>
      <c r="N104" s="67">
        <f>K104+1</f>
        <v>45800</v>
      </c>
      <c r="O104" s="67"/>
      <c r="P104" s="67"/>
      <c r="Q104" s="67">
        <f>N104+1</f>
        <v>45801</v>
      </c>
      <c r="R104" s="67"/>
      <c r="S104" s="67"/>
      <c r="T104" s="67">
        <f>Q104+1</f>
        <v>45802</v>
      </c>
      <c r="U104" s="67"/>
      <c r="V104" s="72"/>
      <c r="AB104" s="38" t="str">
        <f t="shared" si="1"/>
        <v/>
      </c>
    </row>
    <row r="105" spans="1:30" x14ac:dyDescent="0.2">
      <c r="A105" s="68"/>
      <c r="B105" s="12" t="s">
        <v>19</v>
      </c>
      <c r="C105" s="25" t="s">
        <v>15</v>
      </c>
      <c r="D105" s="59">
        <f>AB105</f>
        <v>49.416666666744277</v>
      </c>
      <c r="E105" s="1"/>
      <c r="G105" s="2"/>
      <c r="H105" s="16" t="s">
        <v>11</v>
      </c>
      <c r="I105" s="17" t="s">
        <v>2</v>
      </c>
      <c r="J105" s="24">
        <v>0.42708333333333331</v>
      </c>
      <c r="K105" s="1"/>
      <c r="M105" s="2"/>
      <c r="N105" s="1"/>
      <c r="P105" s="2"/>
      <c r="Q105" s="1"/>
      <c r="S105" s="2"/>
      <c r="T105" s="1"/>
      <c r="V105" s="8"/>
      <c r="X105" s="35">
        <v>45793</v>
      </c>
      <c r="Y105" s="3">
        <v>0.7631944444444444</v>
      </c>
      <c r="Z105" s="36">
        <v>45795</v>
      </c>
      <c r="AA105" s="37">
        <v>0.82222222222222219</v>
      </c>
      <c r="AB105" s="38">
        <f t="shared" si="1"/>
        <v>49.416666666744277</v>
      </c>
      <c r="AC105" t="s">
        <v>48</v>
      </c>
      <c r="AD105" t="s">
        <v>34</v>
      </c>
    </row>
    <row r="106" spans="1:30" x14ac:dyDescent="0.2">
      <c r="A106" s="68"/>
      <c r="B106" s="12" t="s">
        <v>1</v>
      </c>
      <c r="C106" s="25" t="s">
        <v>14</v>
      </c>
      <c r="D106" s="27">
        <v>0.37986111111111109</v>
      </c>
      <c r="E106" s="1"/>
      <c r="G106" s="2"/>
      <c r="H106" s="16" t="s">
        <v>12</v>
      </c>
      <c r="I106" s="17" t="s">
        <v>20</v>
      </c>
      <c r="J106" s="24">
        <v>0.43541666666666667</v>
      </c>
      <c r="K106" s="1"/>
      <c r="M106" s="2"/>
      <c r="N106" s="1"/>
      <c r="P106" s="2"/>
      <c r="Q106" s="1"/>
      <c r="S106" s="2"/>
      <c r="T106" s="1"/>
      <c r="V106" s="8"/>
      <c r="AB106" s="38" t="str">
        <f t="shared" si="1"/>
        <v/>
      </c>
    </row>
    <row r="107" spans="1:30" x14ac:dyDescent="0.2">
      <c r="A107" s="68"/>
      <c r="B107" s="12" t="s">
        <v>13</v>
      </c>
      <c r="C107" s="13" t="s">
        <v>2</v>
      </c>
      <c r="D107" s="27">
        <v>0.4548611111111111</v>
      </c>
      <c r="E107" s="1"/>
      <c r="G107" s="2"/>
      <c r="H107" s="16" t="str">
        <f>B107</f>
        <v>N249BA</v>
      </c>
      <c r="I107" s="17" t="s">
        <v>16</v>
      </c>
      <c r="J107" s="24">
        <v>8.3333333333333332E-3</v>
      </c>
      <c r="K107" s="1"/>
      <c r="M107" s="2"/>
      <c r="N107" s="1"/>
      <c r="P107" s="2"/>
      <c r="Q107" s="1"/>
      <c r="S107" s="2"/>
      <c r="T107" s="1"/>
      <c r="V107" s="8"/>
      <c r="AB107" s="38" t="str">
        <f t="shared" si="1"/>
        <v/>
      </c>
    </row>
    <row r="108" spans="1:30" ht="17" thickBot="1" x14ac:dyDescent="0.25">
      <c r="A108" s="69"/>
      <c r="B108" s="14"/>
      <c r="C108" s="15" t="s">
        <v>3</v>
      </c>
      <c r="D108" s="28">
        <v>0.45208333333333334</v>
      </c>
      <c r="E108" s="4"/>
      <c r="F108" s="5"/>
      <c r="G108" s="6"/>
      <c r="H108" s="23"/>
      <c r="I108" s="22" t="s">
        <v>15</v>
      </c>
      <c r="J108" s="20">
        <f>((H104+J106)-(B104+D108))*24</f>
        <v>47.600000000093132</v>
      </c>
      <c r="K108" s="4"/>
      <c r="L108" s="5"/>
      <c r="M108" s="6"/>
      <c r="N108" s="4"/>
      <c r="O108" s="5"/>
      <c r="P108" s="6"/>
      <c r="Q108" s="4"/>
      <c r="R108" s="5"/>
      <c r="S108" s="6"/>
      <c r="T108" s="4"/>
      <c r="U108" s="5"/>
      <c r="V108" s="9"/>
      <c r="AB108" s="38" t="str">
        <f t="shared" si="1"/>
        <v/>
      </c>
    </row>
    <row r="109" spans="1:30" x14ac:dyDescent="0.2">
      <c r="A109" s="68">
        <f>A104+1</f>
        <v>22</v>
      </c>
      <c r="B109" s="67">
        <f>B104+7</f>
        <v>45803</v>
      </c>
      <c r="C109" s="67"/>
      <c r="D109" s="67"/>
      <c r="E109" s="67">
        <f>B109+1</f>
        <v>45804</v>
      </c>
      <c r="F109" s="67"/>
      <c r="G109" s="67"/>
      <c r="H109" s="67">
        <f>E109+1</f>
        <v>45805</v>
      </c>
      <c r="I109" s="67"/>
      <c r="J109" s="67"/>
      <c r="K109" s="70">
        <f>H109+1</f>
        <v>45806</v>
      </c>
      <c r="L109" s="70"/>
      <c r="M109" s="70"/>
      <c r="N109" s="73">
        <f>K109+1</f>
        <v>45807</v>
      </c>
      <c r="O109" s="73"/>
      <c r="P109" s="73"/>
      <c r="Q109" s="67">
        <f>N109+1</f>
        <v>45808</v>
      </c>
      <c r="R109" s="67"/>
      <c r="S109" s="67"/>
      <c r="T109" s="67">
        <f>Q109+1</f>
        <v>45809</v>
      </c>
      <c r="U109" s="67"/>
      <c r="V109" s="72"/>
      <c r="AB109" s="38" t="str">
        <f t="shared" si="1"/>
        <v/>
      </c>
    </row>
    <row r="110" spans="1:30" x14ac:dyDescent="0.2">
      <c r="A110" s="68"/>
      <c r="B110" s="1"/>
      <c r="D110" s="2"/>
      <c r="E110" s="1"/>
      <c r="G110" s="2"/>
      <c r="H110" s="1"/>
      <c r="J110" s="3"/>
      <c r="K110" s="12" t="s">
        <v>19</v>
      </c>
      <c r="L110" s="25" t="s">
        <v>15</v>
      </c>
      <c r="M110" s="59">
        <f>AB110</f>
        <v>172.45000000001164</v>
      </c>
      <c r="N110" s="16" t="s">
        <v>11</v>
      </c>
      <c r="O110" s="17" t="s">
        <v>2</v>
      </c>
      <c r="P110" s="24">
        <v>0.38541666666666669</v>
      </c>
      <c r="Q110" s="1"/>
      <c r="S110" s="2"/>
      <c r="T110" s="1"/>
      <c r="V110" s="8"/>
      <c r="X110" s="35">
        <v>45798</v>
      </c>
      <c r="Y110" s="3">
        <v>0.80833333333333335</v>
      </c>
      <c r="Z110" s="36">
        <v>45805</v>
      </c>
      <c r="AA110" s="37">
        <v>0.99375000000000002</v>
      </c>
      <c r="AB110" s="38">
        <f t="shared" si="1"/>
        <v>172.45000000001164</v>
      </c>
      <c r="AC110" t="s">
        <v>48</v>
      </c>
      <c r="AD110" t="s">
        <v>32</v>
      </c>
    </row>
    <row r="111" spans="1:30" x14ac:dyDescent="0.2">
      <c r="A111" s="68"/>
      <c r="B111" s="1"/>
      <c r="D111" s="2"/>
      <c r="E111" s="1"/>
      <c r="G111" s="2"/>
      <c r="J111" s="3"/>
      <c r="K111" s="12" t="s">
        <v>1</v>
      </c>
      <c r="L111" s="25" t="s">
        <v>14</v>
      </c>
      <c r="M111" s="27">
        <v>0.3888888888888889</v>
      </c>
      <c r="N111" s="16" t="s">
        <v>12</v>
      </c>
      <c r="O111" s="17" t="s">
        <v>20</v>
      </c>
      <c r="P111" s="24">
        <v>0.39652777777777776</v>
      </c>
      <c r="Q111" s="1"/>
      <c r="S111" s="2"/>
      <c r="T111" s="1"/>
      <c r="V111" s="8"/>
      <c r="AB111" s="38" t="str">
        <f t="shared" si="1"/>
        <v/>
      </c>
    </row>
    <row r="112" spans="1:30" x14ac:dyDescent="0.2">
      <c r="A112" s="68"/>
      <c r="B112" s="1"/>
      <c r="D112" s="2"/>
      <c r="E112" s="1"/>
      <c r="G112" s="2"/>
      <c r="H112" s="1"/>
      <c r="J112" s="3"/>
      <c r="K112" s="12" t="s">
        <v>17</v>
      </c>
      <c r="L112" s="13" t="s">
        <v>2</v>
      </c>
      <c r="M112" s="27">
        <v>0.60277777777777775</v>
      </c>
      <c r="N112" s="16" t="str">
        <f>K112</f>
        <v>N780BA</v>
      </c>
      <c r="O112" s="17" t="s">
        <v>16</v>
      </c>
      <c r="P112" s="24">
        <v>1.1111111111111112E-2</v>
      </c>
      <c r="Q112" s="1"/>
      <c r="S112" s="2"/>
      <c r="T112" s="1"/>
      <c r="V112" s="8"/>
      <c r="AB112" s="38" t="str">
        <f t="shared" si="1"/>
        <v/>
      </c>
    </row>
    <row r="113" spans="1:30" ht="17" thickBot="1" x14ac:dyDescent="0.25">
      <c r="A113" s="69"/>
      <c r="B113" s="4"/>
      <c r="C113" s="5"/>
      <c r="D113" s="6"/>
      <c r="E113" s="4"/>
      <c r="F113" s="5"/>
      <c r="G113" s="6"/>
      <c r="H113" s="4"/>
      <c r="I113" s="5"/>
      <c r="J113" s="6"/>
      <c r="K113" s="14"/>
      <c r="L113" s="15" t="s">
        <v>3</v>
      </c>
      <c r="M113" s="28">
        <v>0.63194444444444442</v>
      </c>
      <c r="N113" s="23"/>
      <c r="O113" s="22" t="s">
        <v>15</v>
      </c>
      <c r="P113" s="20">
        <f>((N109+P111)-(K109+M113))*24</f>
        <v>18.349999999918509</v>
      </c>
      <c r="Q113" s="4"/>
      <c r="R113" s="5"/>
      <c r="S113" s="6"/>
      <c r="T113" s="4"/>
      <c r="U113" s="5"/>
      <c r="V113" s="9"/>
      <c r="AB113" s="38" t="str">
        <f t="shared" si="1"/>
        <v/>
      </c>
    </row>
    <row r="114" spans="1:30" x14ac:dyDescent="0.2">
      <c r="A114" s="68">
        <f>A109+1</f>
        <v>23</v>
      </c>
      <c r="B114" s="67">
        <f>B109+7</f>
        <v>45810</v>
      </c>
      <c r="C114" s="67"/>
      <c r="D114" s="67"/>
      <c r="E114" s="67">
        <f>B114+1</f>
        <v>45811</v>
      </c>
      <c r="F114" s="67"/>
      <c r="G114" s="67"/>
      <c r="H114" s="70">
        <f>E114+1</f>
        <v>45812</v>
      </c>
      <c r="I114" s="70"/>
      <c r="J114" s="70"/>
      <c r="K114" s="73">
        <f>H114+1</f>
        <v>45813</v>
      </c>
      <c r="L114" s="73"/>
      <c r="M114" s="73"/>
      <c r="N114" s="67">
        <f>K114+1</f>
        <v>45814</v>
      </c>
      <c r="O114" s="67"/>
      <c r="P114" s="67"/>
      <c r="Q114" s="67">
        <f>N114+1</f>
        <v>45815</v>
      </c>
      <c r="R114" s="67"/>
      <c r="S114" s="67"/>
      <c r="T114" s="67">
        <f>Q114+1</f>
        <v>45816</v>
      </c>
      <c r="U114" s="67"/>
      <c r="V114" s="72"/>
      <c r="AB114" s="38" t="str">
        <f t="shared" si="1"/>
        <v/>
      </c>
    </row>
    <row r="115" spans="1:30" x14ac:dyDescent="0.2">
      <c r="A115" s="68"/>
      <c r="B115" s="1"/>
      <c r="D115" s="2"/>
      <c r="E115" s="1"/>
      <c r="G115" s="2"/>
      <c r="H115" s="12" t="s">
        <v>19</v>
      </c>
      <c r="I115" s="25" t="s">
        <v>15</v>
      </c>
      <c r="J115" s="59">
        <f>AB115</f>
        <v>102.29999999993015</v>
      </c>
      <c r="K115" s="16" t="s">
        <v>11</v>
      </c>
      <c r="L115" s="17" t="s">
        <v>2</v>
      </c>
      <c r="M115" s="24">
        <v>0.38541666666666669</v>
      </c>
      <c r="N115" s="1"/>
      <c r="P115" s="2"/>
      <c r="Q115" s="1"/>
      <c r="S115" s="2"/>
      <c r="T115" s="1"/>
      <c r="V115" s="8"/>
      <c r="X115" s="35">
        <v>45807</v>
      </c>
      <c r="Y115" s="3">
        <v>0.74375000000000002</v>
      </c>
      <c r="Z115" s="36">
        <v>45812</v>
      </c>
      <c r="AA115" s="37">
        <v>6.2500000000000003E-3</v>
      </c>
      <c r="AB115" s="38">
        <f t="shared" si="1"/>
        <v>102.29999999993015</v>
      </c>
      <c r="AC115" t="s">
        <v>48</v>
      </c>
      <c r="AD115" t="s">
        <v>32</v>
      </c>
    </row>
    <row r="116" spans="1:30" x14ac:dyDescent="0.2">
      <c r="A116" s="68"/>
      <c r="B116" s="1"/>
      <c r="D116" s="2"/>
      <c r="E116" s="1"/>
      <c r="G116" s="2"/>
      <c r="H116" s="12" t="s">
        <v>1</v>
      </c>
      <c r="I116" s="25" t="s">
        <v>14</v>
      </c>
      <c r="J116" s="27">
        <v>0.39374999999999999</v>
      </c>
      <c r="K116" s="16" t="s">
        <v>12</v>
      </c>
      <c r="L116" s="17" t="s">
        <v>20</v>
      </c>
      <c r="M116" s="24">
        <v>0.39652777777777776</v>
      </c>
      <c r="N116" s="1"/>
      <c r="P116" s="2"/>
      <c r="Q116" s="1"/>
      <c r="S116" s="2"/>
      <c r="T116" s="1"/>
      <c r="V116" s="8"/>
      <c r="AB116" s="38" t="str">
        <f t="shared" si="1"/>
        <v/>
      </c>
    </row>
    <row r="117" spans="1:30" x14ac:dyDescent="0.2">
      <c r="A117" s="68"/>
      <c r="B117" s="1"/>
      <c r="D117" s="2"/>
      <c r="E117" s="1"/>
      <c r="G117" s="2"/>
      <c r="H117" s="12" t="s">
        <v>13</v>
      </c>
      <c r="I117" s="13" t="s">
        <v>2</v>
      </c>
      <c r="J117" s="27">
        <v>0.60416666666666663</v>
      </c>
      <c r="K117" s="16" t="str">
        <f>H117</f>
        <v>N249BA</v>
      </c>
      <c r="L117" s="17" t="s">
        <v>16</v>
      </c>
      <c r="M117" s="24">
        <v>1.1111111111111112E-2</v>
      </c>
      <c r="N117" s="1"/>
      <c r="P117" s="2"/>
      <c r="Q117" s="1"/>
      <c r="S117" s="2"/>
      <c r="T117" s="1"/>
      <c r="V117" s="8"/>
      <c r="AB117" s="38" t="str">
        <f t="shared" si="1"/>
        <v/>
      </c>
    </row>
    <row r="118" spans="1:30" ht="17" thickBot="1" x14ac:dyDescent="0.25">
      <c r="A118" s="69"/>
      <c r="B118" s="4"/>
      <c r="C118" s="5"/>
      <c r="D118" s="6"/>
      <c r="E118" s="4"/>
      <c r="F118" s="5"/>
      <c r="G118" s="6"/>
      <c r="H118" s="14"/>
      <c r="I118" s="15" t="s">
        <v>3</v>
      </c>
      <c r="J118" s="28">
        <v>0.65</v>
      </c>
      <c r="K118" s="23"/>
      <c r="L118" s="22" t="s">
        <v>15</v>
      </c>
      <c r="M118" s="20">
        <f>((K114+M116)-(H114+J118))*24</f>
        <v>17.916666666569654</v>
      </c>
      <c r="N118" s="4"/>
      <c r="O118" s="5"/>
      <c r="P118" s="6"/>
      <c r="Q118" s="4"/>
      <c r="R118" s="5"/>
      <c r="S118" s="6"/>
      <c r="T118" s="4"/>
      <c r="U118" s="5"/>
      <c r="V118" s="9"/>
      <c r="AB118" s="38" t="str">
        <f t="shared" si="1"/>
        <v/>
      </c>
    </row>
    <row r="119" spans="1:30" x14ac:dyDescent="0.2">
      <c r="A119" s="68">
        <f>A114+1</f>
        <v>24</v>
      </c>
      <c r="B119" s="70">
        <f>B114+7</f>
        <v>45817</v>
      </c>
      <c r="C119" s="70"/>
      <c r="D119" s="70"/>
      <c r="E119" s="73">
        <f>B119+1</f>
        <v>45818</v>
      </c>
      <c r="F119" s="73"/>
      <c r="G119" s="73"/>
      <c r="H119" s="67">
        <f>E119+1</f>
        <v>45819</v>
      </c>
      <c r="I119" s="67"/>
      <c r="J119" s="67"/>
      <c r="K119" s="67">
        <f>H119+1</f>
        <v>45820</v>
      </c>
      <c r="L119" s="67"/>
      <c r="M119" s="67"/>
      <c r="N119" s="67">
        <f>K119+1</f>
        <v>45821</v>
      </c>
      <c r="O119" s="67"/>
      <c r="P119" s="67"/>
      <c r="Q119" s="67">
        <f>N119+1</f>
        <v>45822</v>
      </c>
      <c r="R119" s="67"/>
      <c r="S119" s="67"/>
      <c r="T119" s="67">
        <f>Q119+1</f>
        <v>45823</v>
      </c>
      <c r="U119" s="67"/>
      <c r="V119" s="72"/>
      <c r="AB119" s="38" t="str">
        <f t="shared" si="1"/>
        <v/>
      </c>
    </row>
    <row r="120" spans="1:30" x14ac:dyDescent="0.2">
      <c r="A120" s="68"/>
      <c r="B120" s="12" t="s">
        <v>19</v>
      </c>
      <c r="C120" s="25" t="s">
        <v>15</v>
      </c>
      <c r="D120" s="59">
        <f>AB120</f>
        <v>6.0333333332673647</v>
      </c>
      <c r="E120" s="16" t="s">
        <v>11</v>
      </c>
      <c r="F120" s="17" t="s">
        <v>2</v>
      </c>
      <c r="G120" s="24">
        <v>0.38541666666666669</v>
      </c>
      <c r="H120" s="1"/>
      <c r="J120" s="3"/>
      <c r="K120" s="1"/>
      <c r="M120" s="2"/>
      <c r="N120" s="1"/>
      <c r="P120" s="2"/>
      <c r="Q120" s="1"/>
      <c r="S120" s="2"/>
      <c r="T120" s="1"/>
      <c r="V120" s="8"/>
      <c r="X120" s="35">
        <v>45816</v>
      </c>
      <c r="Y120" s="3">
        <v>0.73888888888888893</v>
      </c>
      <c r="Z120" s="36">
        <v>45816</v>
      </c>
      <c r="AA120" s="37">
        <v>0.99027777777777781</v>
      </c>
      <c r="AB120" s="38">
        <f t="shared" si="1"/>
        <v>6.0333333332673647</v>
      </c>
      <c r="AC120" t="s">
        <v>37</v>
      </c>
      <c r="AD120" t="s">
        <v>38</v>
      </c>
    </row>
    <row r="121" spans="1:30" x14ac:dyDescent="0.2">
      <c r="A121" s="68"/>
      <c r="B121" s="12" t="s">
        <v>1</v>
      </c>
      <c r="C121" s="25" t="s">
        <v>14</v>
      </c>
      <c r="D121" s="27">
        <v>0.36319444444444443</v>
      </c>
      <c r="E121" s="16" t="s">
        <v>12</v>
      </c>
      <c r="F121" s="17" t="s">
        <v>20</v>
      </c>
      <c r="G121" s="24">
        <v>0.39444444444444443</v>
      </c>
      <c r="J121" s="3"/>
      <c r="K121" s="1"/>
      <c r="M121" s="2"/>
      <c r="N121" s="1"/>
      <c r="P121" s="2"/>
      <c r="Q121" s="1"/>
      <c r="S121" s="2"/>
      <c r="T121" s="1"/>
      <c r="V121" s="8"/>
      <c r="AB121" s="38" t="str">
        <f t="shared" si="1"/>
        <v/>
      </c>
    </row>
    <row r="122" spans="1:30" x14ac:dyDescent="0.2">
      <c r="A122" s="68"/>
      <c r="B122" s="12" t="s">
        <v>21</v>
      </c>
      <c r="C122" s="13" t="s">
        <v>2</v>
      </c>
      <c r="D122" s="27">
        <v>0.59861111111111109</v>
      </c>
      <c r="E122" s="16" t="str">
        <f>B122</f>
        <v>N747BC</v>
      </c>
      <c r="F122" s="17" t="s">
        <v>16</v>
      </c>
      <c r="G122" s="24">
        <v>9.0277777777777769E-3</v>
      </c>
      <c r="H122" s="1"/>
      <c r="J122" s="3"/>
      <c r="K122" s="1"/>
      <c r="M122" s="2"/>
      <c r="N122" s="1"/>
      <c r="P122" s="2"/>
      <c r="Q122" s="1"/>
      <c r="S122" s="2"/>
      <c r="T122" s="1"/>
      <c r="V122" s="8"/>
      <c r="AB122" s="38" t="str">
        <f t="shared" si="1"/>
        <v/>
      </c>
    </row>
    <row r="123" spans="1:30" ht="17" thickBot="1" x14ac:dyDescent="0.25">
      <c r="A123" s="69"/>
      <c r="B123" s="14"/>
      <c r="C123" s="15" t="s">
        <v>3</v>
      </c>
      <c r="D123" s="28">
        <v>0.60347222222222219</v>
      </c>
      <c r="E123" s="23"/>
      <c r="F123" s="22" t="s">
        <v>15</v>
      </c>
      <c r="G123" s="20">
        <f>((E119+G121)-(B119+D123))*24</f>
        <v>18.983333333220799</v>
      </c>
      <c r="H123" s="4"/>
      <c r="I123" s="5"/>
      <c r="J123" s="6"/>
      <c r="K123" s="4"/>
      <c r="L123" s="5"/>
      <c r="M123" s="6"/>
      <c r="N123" s="4"/>
      <c r="O123" s="5"/>
      <c r="P123" s="6"/>
      <c r="Q123" s="4"/>
      <c r="R123" s="5"/>
      <c r="S123" s="6"/>
      <c r="T123" s="4"/>
      <c r="U123" s="5"/>
      <c r="V123" s="9"/>
      <c r="AB123" s="38" t="str">
        <f t="shared" si="1"/>
        <v/>
      </c>
    </row>
    <row r="124" spans="1:30" x14ac:dyDescent="0.2">
      <c r="A124" s="68">
        <f>A119+1</f>
        <v>25</v>
      </c>
      <c r="B124" s="67">
        <f>B119+7</f>
        <v>45824</v>
      </c>
      <c r="C124" s="67"/>
      <c r="D124" s="67"/>
      <c r="E124" s="67">
        <f>B124+1</f>
        <v>45825</v>
      </c>
      <c r="F124" s="67"/>
      <c r="G124" s="67"/>
      <c r="H124" s="70">
        <f>E124+1</f>
        <v>45826</v>
      </c>
      <c r="I124" s="70"/>
      <c r="J124" s="70"/>
      <c r="K124" s="73">
        <f>H124+1</f>
        <v>45827</v>
      </c>
      <c r="L124" s="73"/>
      <c r="M124" s="73"/>
      <c r="N124" s="67">
        <f>K124+1</f>
        <v>45828</v>
      </c>
      <c r="O124" s="67"/>
      <c r="P124" s="67"/>
      <c r="Q124" s="67">
        <f>N124+1</f>
        <v>45829</v>
      </c>
      <c r="R124" s="67"/>
      <c r="S124" s="67"/>
      <c r="T124" s="67">
        <f>Q124+1</f>
        <v>45830</v>
      </c>
      <c r="U124" s="67"/>
      <c r="V124" s="72"/>
      <c r="AB124" s="38" t="str">
        <f t="shared" si="1"/>
        <v/>
      </c>
    </row>
    <row r="125" spans="1:30" x14ac:dyDescent="0.2">
      <c r="A125" s="68"/>
      <c r="B125" s="1"/>
      <c r="D125" s="2"/>
      <c r="E125" s="1"/>
      <c r="G125" s="2"/>
      <c r="H125" s="12" t="s">
        <v>19</v>
      </c>
      <c r="I125" s="25" t="s">
        <v>15</v>
      </c>
      <c r="J125" s="59">
        <f>AB125</f>
        <v>101.73333333333721</v>
      </c>
      <c r="K125" s="16" t="s">
        <v>11</v>
      </c>
      <c r="L125" s="17" t="s">
        <v>2</v>
      </c>
      <c r="M125" s="24">
        <v>0.54166666666666663</v>
      </c>
      <c r="N125" s="1"/>
      <c r="P125" s="2"/>
      <c r="Q125" s="1"/>
      <c r="S125" s="2"/>
      <c r="T125" s="1"/>
      <c r="V125" s="8"/>
      <c r="X125" s="35">
        <v>45821</v>
      </c>
      <c r="Y125" s="3">
        <v>0.74861111111111112</v>
      </c>
      <c r="Z125" s="36">
        <v>45825</v>
      </c>
      <c r="AA125" s="37">
        <v>0.98750000000000004</v>
      </c>
      <c r="AB125" s="38">
        <f t="shared" si="1"/>
        <v>101.73333333333721</v>
      </c>
      <c r="AC125" t="s">
        <v>48</v>
      </c>
      <c r="AD125" t="s">
        <v>34</v>
      </c>
    </row>
    <row r="126" spans="1:30" x14ac:dyDescent="0.2">
      <c r="A126" s="68"/>
      <c r="B126" s="1"/>
      <c r="D126" s="2"/>
      <c r="E126" s="1"/>
      <c r="G126" s="2"/>
      <c r="H126" s="12" t="s">
        <v>1</v>
      </c>
      <c r="I126" s="25" t="s">
        <v>14</v>
      </c>
      <c r="J126" s="27">
        <v>0.3923611111111111</v>
      </c>
      <c r="K126" s="16" t="s">
        <v>12</v>
      </c>
      <c r="L126" s="17" t="s">
        <v>20</v>
      </c>
      <c r="M126" s="24">
        <v>0.57847222222222228</v>
      </c>
      <c r="N126" s="1"/>
      <c r="P126" s="2"/>
      <c r="Q126" s="1"/>
      <c r="S126" s="2"/>
      <c r="T126" s="1"/>
      <c r="V126" s="8"/>
      <c r="AB126" s="38" t="str">
        <f t="shared" si="1"/>
        <v/>
      </c>
    </row>
    <row r="127" spans="1:30" x14ac:dyDescent="0.2">
      <c r="A127" s="68"/>
      <c r="B127" s="1"/>
      <c r="D127" s="2"/>
      <c r="E127" s="1"/>
      <c r="G127" s="2"/>
      <c r="H127" s="12" t="s">
        <v>17</v>
      </c>
      <c r="I127" s="13" t="s">
        <v>2</v>
      </c>
      <c r="J127" s="27">
        <v>0.61458333333333337</v>
      </c>
      <c r="K127" s="16" t="str">
        <f>H127</f>
        <v>N780BA</v>
      </c>
      <c r="L127" s="17" t="s">
        <v>16</v>
      </c>
      <c r="M127" s="24">
        <v>3.6805555555555557E-2</v>
      </c>
      <c r="N127" s="1"/>
      <c r="P127" s="2"/>
      <c r="Q127" s="1"/>
      <c r="S127" s="2"/>
      <c r="T127" s="1"/>
      <c r="V127" s="8"/>
      <c r="AB127" s="38" t="str">
        <f t="shared" si="1"/>
        <v/>
      </c>
    </row>
    <row r="128" spans="1:30" ht="17" thickBot="1" x14ac:dyDescent="0.25">
      <c r="A128" s="69"/>
      <c r="B128" s="4"/>
      <c r="C128" s="5"/>
      <c r="D128" s="6"/>
      <c r="E128" s="4"/>
      <c r="F128" s="5"/>
      <c r="G128" s="6"/>
      <c r="H128" s="14"/>
      <c r="I128" s="15" t="s">
        <v>3</v>
      </c>
      <c r="J128" s="28">
        <v>0.62986111111111109</v>
      </c>
      <c r="K128" s="23"/>
      <c r="L128" s="22" t="s">
        <v>15</v>
      </c>
      <c r="M128" s="20">
        <f>((K124+M126)-(H124+J128))*24</f>
        <v>22.766666666662786</v>
      </c>
      <c r="N128" s="4"/>
      <c r="O128" s="5"/>
      <c r="P128" s="6"/>
      <c r="Q128" s="4"/>
      <c r="R128" s="5"/>
      <c r="S128" s="6"/>
      <c r="T128" s="4"/>
      <c r="U128" s="5"/>
      <c r="V128" s="9"/>
      <c r="AB128" s="38" t="str">
        <f t="shared" si="1"/>
        <v/>
      </c>
    </row>
    <row r="129" spans="1:30" x14ac:dyDescent="0.2">
      <c r="A129" s="68">
        <f>A124+1</f>
        <v>26</v>
      </c>
      <c r="B129" s="70">
        <f>B124+7</f>
        <v>45831</v>
      </c>
      <c r="C129" s="70"/>
      <c r="D129" s="70"/>
      <c r="E129" s="73">
        <f>B129+1</f>
        <v>45832</v>
      </c>
      <c r="F129" s="73"/>
      <c r="G129" s="73"/>
      <c r="H129" s="67">
        <f>E129+1</f>
        <v>45833</v>
      </c>
      <c r="I129" s="67"/>
      <c r="J129" s="67"/>
      <c r="K129" s="67">
        <f>H129+1</f>
        <v>45834</v>
      </c>
      <c r="L129" s="67"/>
      <c r="M129" s="67"/>
      <c r="N129" s="67">
        <f>K129+1</f>
        <v>45835</v>
      </c>
      <c r="O129" s="67"/>
      <c r="P129" s="67"/>
      <c r="Q129" s="67">
        <f>N129+1</f>
        <v>45836</v>
      </c>
      <c r="R129" s="67"/>
      <c r="S129" s="67"/>
      <c r="T129" s="67">
        <f>Q129+1</f>
        <v>45837</v>
      </c>
      <c r="U129" s="67"/>
      <c r="V129" s="72"/>
      <c r="AB129" s="38" t="str">
        <f t="shared" si="1"/>
        <v/>
      </c>
    </row>
    <row r="130" spans="1:30" x14ac:dyDescent="0.2">
      <c r="A130" s="68"/>
      <c r="B130" s="12" t="s">
        <v>19</v>
      </c>
      <c r="C130" s="25" t="s">
        <v>15</v>
      </c>
      <c r="D130" s="59">
        <f>AB130</f>
        <v>52.533333333267365</v>
      </c>
      <c r="E130" s="16" t="s">
        <v>11</v>
      </c>
      <c r="F130" s="17" t="s">
        <v>2</v>
      </c>
      <c r="G130" s="24">
        <v>0.54166666666666663</v>
      </c>
      <c r="H130" s="1"/>
      <c r="J130" s="3"/>
      <c r="K130" s="1"/>
      <c r="M130" s="2"/>
      <c r="N130" s="1"/>
      <c r="P130" s="2"/>
      <c r="Q130" s="1"/>
      <c r="S130" s="2"/>
      <c r="T130" s="1"/>
      <c r="V130" s="8"/>
      <c r="X130" s="35">
        <v>45828</v>
      </c>
      <c r="Y130" s="3">
        <v>0.88888888888888884</v>
      </c>
      <c r="Z130" s="36">
        <v>45831</v>
      </c>
      <c r="AA130" s="37">
        <v>7.7777777777777779E-2</v>
      </c>
      <c r="AB130" s="38">
        <f t="shared" si="1"/>
        <v>52.533333333267365</v>
      </c>
      <c r="AC130" t="s">
        <v>39</v>
      </c>
      <c r="AD130" t="s">
        <v>40</v>
      </c>
    </row>
    <row r="131" spans="1:30" x14ac:dyDescent="0.2">
      <c r="A131" s="68"/>
      <c r="B131" s="12" t="s">
        <v>1</v>
      </c>
      <c r="C131" s="25" t="s">
        <v>14</v>
      </c>
      <c r="D131" s="61">
        <v>0.39097222222222222</v>
      </c>
      <c r="E131" s="16" t="s">
        <v>12</v>
      </c>
      <c r="F131" s="17" t="s">
        <v>20</v>
      </c>
      <c r="G131" s="24">
        <v>0.55347222222222225</v>
      </c>
      <c r="J131" s="3"/>
      <c r="K131" s="1"/>
      <c r="M131" s="2"/>
      <c r="N131" s="1"/>
      <c r="P131" s="2"/>
      <c r="Q131" s="1"/>
      <c r="S131" s="2"/>
      <c r="T131" s="1"/>
      <c r="V131" s="8"/>
      <c r="AB131" s="38" t="str">
        <f t="shared" si="1"/>
        <v/>
      </c>
    </row>
    <row r="132" spans="1:30" x14ac:dyDescent="0.2">
      <c r="A132" s="68"/>
      <c r="B132" s="12" t="s">
        <v>21</v>
      </c>
      <c r="C132" s="13" t="s">
        <v>2</v>
      </c>
      <c r="D132" s="27">
        <v>0.7006944444444444</v>
      </c>
      <c r="E132" s="16" t="str">
        <f>B132</f>
        <v>N747BC</v>
      </c>
      <c r="F132" s="17" t="s">
        <v>16</v>
      </c>
      <c r="G132" s="24">
        <v>1.1805555555555555E-2</v>
      </c>
      <c r="H132" s="1"/>
      <c r="J132" s="3"/>
      <c r="K132" s="1"/>
      <c r="M132" s="2"/>
      <c r="N132" s="1"/>
      <c r="P132" s="2"/>
      <c r="Q132" s="1"/>
      <c r="S132" s="2"/>
      <c r="T132" s="1"/>
      <c r="V132" s="8"/>
      <c r="AB132" s="38" t="str">
        <f t="shared" si="1"/>
        <v/>
      </c>
    </row>
    <row r="133" spans="1:30" ht="17" thickBot="1" x14ac:dyDescent="0.25">
      <c r="A133" s="69"/>
      <c r="B133" s="14"/>
      <c r="C133" s="15" t="s">
        <v>3</v>
      </c>
      <c r="D133" s="60">
        <v>0.71805555555555556</v>
      </c>
      <c r="E133" s="23"/>
      <c r="F133" s="22" t="s">
        <v>15</v>
      </c>
      <c r="G133" s="20">
        <f>((E129+G131)-(B129+D133))*24</f>
        <v>20.050000000046566</v>
      </c>
      <c r="H133" s="4"/>
      <c r="I133" s="5"/>
      <c r="J133" s="6"/>
      <c r="K133" s="4"/>
      <c r="L133" s="5"/>
      <c r="M133" s="6"/>
      <c r="N133" s="4"/>
      <c r="O133" s="5"/>
      <c r="P133" s="6"/>
      <c r="Q133" s="4"/>
      <c r="R133" s="5"/>
      <c r="S133" s="6"/>
      <c r="T133" s="4"/>
      <c r="U133" s="5"/>
      <c r="V133" s="9"/>
      <c r="AB133" s="38" t="str">
        <f t="shared" si="1"/>
        <v/>
      </c>
    </row>
    <row r="134" spans="1:30" x14ac:dyDescent="0.2">
      <c r="A134" s="68">
        <f>A129+1</f>
        <v>27</v>
      </c>
      <c r="B134" s="70">
        <f>B129+7</f>
        <v>45838</v>
      </c>
      <c r="C134" s="70"/>
      <c r="D134" s="70"/>
      <c r="E134" s="67">
        <f>B134+1</f>
        <v>45839</v>
      </c>
      <c r="F134" s="67"/>
      <c r="G134" s="67"/>
      <c r="H134" s="73">
        <f>E134+1</f>
        <v>45840</v>
      </c>
      <c r="I134" s="73"/>
      <c r="J134" s="73"/>
      <c r="K134" s="67">
        <f>H134+1</f>
        <v>45841</v>
      </c>
      <c r="L134" s="67"/>
      <c r="M134" s="67"/>
      <c r="N134" s="67">
        <f>K134+1</f>
        <v>45842</v>
      </c>
      <c r="O134" s="67"/>
      <c r="P134" s="67"/>
      <c r="Q134" s="67">
        <f>N134+1</f>
        <v>45843</v>
      </c>
      <c r="R134" s="67"/>
      <c r="S134" s="67"/>
      <c r="T134" s="67">
        <f>Q134+1</f>
        <v>45844</v>
      </c>
      <c r="U134" s="67"/>
      <c r="V134" s="72"/>
      <c r="AB134" s="38" t="str">
        <f t="shared" si="1"/>
        <v/>
      </c>
    </row>
    <row r="135" spans="1:30" x14ac:dyDescent="0.2">
      <c r="A135" s="68"/>
      <c r="B135" s="12" t="s">
        <v>19</v>
      </c>
      <c r="C135" s="25" t="s">
        <v>15</v>
      </c>
      <c r="D135" s="59">
        <f>AB135</f>
        <v>76.683333333407063</v>
      </c>
      <c r="E135" s="1"/>
      <c r="G135" s="2"/>
      <c r="H135" s="16" t="s">
        <v>11</v>
      </c>
      <c r="I135" s="17" t="s">
        <v>2</v>
      </c>
      <c r="J135" s="24">
        <v>0.54166666666666663</v>
      </c>
      <c r="K135" s="1"/>
      <c r="M135" s="2"/>
      <c r="N135" s="1"/>
      <c r="P135" s="2"/>
      <c r="Q135" s="1"/>
      <c r="S135" s="2"/>
      <c r="T135" s="1"/>
      <c r="V135" s="8"/>
      <c r="X135" s="35">
        <v>45834</v>
      </c>
      <c r="Y135" s="3">
        <v>0.7944444444444444</v>
      </c>
      <c r="Z135" s="36">
        <v>45837</v>
      </c>
      <c r="AA135" s="37">
        <v>0.98958333333333337</v>
      </c>
      <c r="AB135" s="38">
        <f t="shared" si="1"/>
        <v>76.683333333407063</v>
      </c>
      <c r="AC135" t="s">
        <v>37</v>
      </c>
      <c r="AD135" t="s">
        <v>38</v>
      </c>
    </row>
    <row r="136" spans="1:30" x14ac:dyDescent="0.2">
      <c r="A136" s="68"/>
      <c r="B136" s="12" t="s">
        <v>1</v>
      </c>
      <c r="C136" s="25" t="s">
        <v>14</v>
      </c>
      <c r="D136" s="61">
        <v>0.37916666666666665</v>
      </c>
      <c r="E136" s="1"/>
      <c r="G136" s="2"/>
      <c r="H136" s="16" t="s">
        <v>12</v>
      </c>
      <c r="I136" s="17" t="s">
        <v>20</v>
      </c>
      <c r="J136" s="24">
        <v>0.3840277777777778</v>
      </c>
      <c r="K136" s="1"/>
      <c r="M136" s="2"/>
      <c r="N136" s="1"/>
      <c r="P136" s="2"/>
      <c r="Q136" s="1"/>
      <c r="S136" s="2"/>
      <c r="T136" s="1"/>
      <c r="V136" s="8"/>
      <c r="AB136" s="38" t="str">
        <f t="shared" si="1"/>
        <v/>
      </c>
    </row>
    <row r="137" spans="1:30" x14ac:dyDescent="0.2">
      <c r="A137" s="68"/>
      <c r="B137" s="12" t="s">
        <v>18</v>
      </c>
      <c r="C137" s="13" t="s">
        <v>2</v>
      </c>
      <c r="D137" s="27">
        <v>0.60763888888888884</v>
      </c>
      <c r="E137" s="1"/>
      <c r="G137" s="2"/>
      <c r="H137" s="16" t="str">
        <f>B137</f>
        <v>N718BA</v>
      </c>
      <c r="I137" s="17" t="s">
        <v>16</v>
      </c>
      <c r="J137" s="21">
        <v>0.84236111111111112</v>
      </c>
      <c r="K137" s="1"/>
      <c r="M137" s="2"/>
      <c r="N137" s="1"/>
      <c r="P137" s="2"/>
      <c r="Q137" s="1"/>
      <c r="S137" s="2"/>
      <c r="T137" s="1"/>
      <c r="V137" s="8"/>
      <c r="AB137" s="38" t="str">
        <f t="shared" si="1"/>
        <v/>
      </c>
    </row>
    <row r="138" spans="1:30" ht="17" thickBot="1" x14ac:dyDescent="0.25">
      <c r="A138" s="69"/>
      <c r="B138" s="14"/>
      <c r="C138" s="15" t="s">
        <v>3</v>
      </c>
      <c r="D138" s="60">
        <v>0.61875000000000002</v>
      </c>
      <c r="E138" s="4"/>
      <c r="F138" s="5"/>
      <c r="G138" s="6"/>
      <c r="H138" s="23"/>
      <c r="I138" s="22" t="s">
        <v>15</v>
      </c>
      <c r="J138" s="64">
        <f>((H134+J136)-(B134+D138))*24</f>
        <v>42.366666666639503</v>
      </c>
      <c r="K138" s="4"/>
      <c r="L138" s="5"/>
      <c r="M138" s="6"/>
      <c r="N138" s="4"/>
      <c r="O138" s="5"/>
      <c r="P138" s="6"/>
      <c r="Q138" s="4"/>
      <c r="R138" s="5"/>
      <c r="S138" s="6"/>
      <c r="T138" s="4"/>
      <c r="U138" s="5"/>
      <c r="V138" s="9"/>
      <c r="AB138" s="38" t="str">
        <f t="shared" si="1"/>
        <v/>
      </c>
    </row>
    <row r="139" spans="1:30" x14ac:dyDescent="0.2">
      <c r="A139" s="68">
        <f>A134+1</f>
        <v>28</v>
      </c>
      <c r="B139" s="67">
        <f>B134+7</f>
        <v>45845</v>
      </c>
      <c r="C139" s="67"/>
      <c r="D139" s="67"/>
      <c r="E139" s="67">
        <f>B139+1</f>
        <v>45846</v>
      </c>
      <c r="F139" s="67"/>
      <c r="G139" s="67"/>
      <c r="H139" s="70">
        <f>E139+1</f>
        <v>45847</v>
      </c>
      <c r="I139" s="70"/>
      <c r="J139" s="70"/>
      <c r="K139" s="73">
        <f>H139+1</f>
        <v>45848</v>
      </c>
      <c r="L139" s="73"/>
      <c r="M139" s="73"/>
      <c r="N139" s="67">
        <f>K139+1</f>
        <v>45849</v>
      </c>
      <c r="O139" s="67"/>
      <c r="P139" s="67"/>
      <c r="Q139" s="67">
        <f>N139+1</f>
        <v>45850</v>
      </c>
      <c r="R139" s="67"/>
      <c r="S139" s="67"/>
      <c r="T139" s="67">
        <f>Q139+1</f>
        <v>45851</v>
      </c>
      <c r="U139" s="67"/>
      <c r="V139" s="72"/>
      <c r="AB139" s="38" t="str">
        <f t="shared" ref="AB139:AB158" si="2">IF(X139="","",((Z139+AA139)-(X139+Y139))*24)</f>
        <v/>
      </c>
    </row>
    <row r="140" spans="1:30" x14ac:dyDescent="0.2">
      <c r="A140" s="68"/>
      <c r="B140" s="1"/>
      <c r="D140" s="2"/>
      <c r="E140" s="1"/>
      <c r="G140" s="2"/>
      <c r="H140" s="12" t="s">
        <v>19</v>
      </c>
      <c r="I140" s="25" t="s">
        <v>15</v>
      </c>
      <c r="J140" s="59">
        <f>AB140</f>
        <v>25.599999999976717</v>
      </c>
      <c r="K140" s="16" t="s">
        <v>11</v>
      </c>
      <c r="L140" s="17" t="s">
        <v>2</v>
      </c>
      <c r="M140" s="24">
        <v>0.38541666666666669</v>
      </c>
      <c r="N140" s="1"/>
      <c r="P140" s="2"/>
      <c r="Q140" s="1"/>
      <c r="S140" s="2"/>
      <c r="T140" s="1"/>
      <c r="V140" s="8"/>
      <c r="X140" s="35">
        <v>45845</v>
      </c>
      <c r="Y140" s="3">
        <v>0.7416666666666667</v>
      </c>
      <c r="Z140" s="36">
        <v>45846</v>
      </c>
      <c r="AA140" s="37">
        <v>0.80833333333333335</v>
      </c>
      <c r="AB140" s="38">
        <f t="shared" si="2"/>
        <v>25.599999999976717</v>
      </c>
      <c r="AC140" t="s">
        <v>48</v>
      </c>
      <c r="AD140" t="s">
        <v>32</v>
      </c>
    </row>
    <row r="141" spans="1:30" x14ac:dyDescent="0.2">
      <c r="A141" s="68"/>
      <c r="B141" s="1"/>
      <c r="D141" s="2"/>
      <c r="E141" s="1"/>
      <c r="G141" s="2"/>
      <c r="H141" s="12" t="s">
        <v>1</v>
      </c>
      <c r="I141" s="25" t="s">
        <v>14</v>
      </c>
      <c r="J141" s="61">
        <v>0.37222222222222223</v>
      </c>
      <c r="K141" s="16" t="s">
        <v>12</v>
      </c>
      <c r="L141" s="17" t="s">
        <v>20</v>
      </c>
      <c r="M141" s="24">
        <v>0.39513888888888887</v>
      </c>
      <c r="N141" s="1"/>
      <c r="P141" s="2"/>
      <c r="Q141" s="1"/>
      <c r="S141" s="2"/>
      <c r="T141" s="1"/>
      <c r="V141" s="8"/>
      <c r="AB141" s="38" t="str">
        <f t="shared" si="2"/>
        <v/>
      </c>
    </row>
    <row r="142" spans="1:30" x14ac:dyDescent="0.2">
      <c r="A142" s="68"/>
      <c r="B142" s="1"/>
      <c r="D142" s="2"/>
      <c r="E142" s="1"/>
      <c r="G142" s="2"/>
      <c r="H142" s="12" t="s">
        <v>21</v>
      </c>
      <c r="I142" s="13" t="s">
        <v>2</v>
      </c>
      <c r="J142" s="27">
        <v>0.3576388888888889</v>
      </c>
      <c r="K142" s="16" t="str">
        <f>H142</f>
        <v>N747BC</v>
      </c>
      <c r="L142" s="17" t="s">
        <v>16</v>
      </c>
      <c r="M142" s="24">
        <v>9.7222222222222224E-3</v>
      </c>
      <c r="N142" s="1"/>
      <c r="P142" s="2"/>
      <c r="Q142" s="1"/>
      <c r="S142" s="2"/>
      <c r="T142" s="1"/>
      <c r="V142" s="8"/>
      <c r="AB142" s="38" t="str">
        <f t="shared" si="2"/>
        <v/>
      </c>
    </row>
    <row r="143" spans="1:30" ht="17" thickBot="1" x14ac:dyDescent="0.25">
      <c r="A143" s="69"/>
      <c r="B143" s="4"/>
      <c r="C143" s="5"/>
      <c r="D143" s="6"/>
      <c r="E143" s="4"/>
      <c r="F143" s="5"/>
      <c r="G143" s="6"/>
      <c r="H143" s="14"/>
      <c r="I143" s="15" t="s">
        <v>3</v>
      </c>
      <c r="J143" s="60">
        <v>0.42986111111111114</v>
      </c>
      <c r="K143" s="23"/>
      <c r="L143" s="22" t="s">
        <v>15</v>
      </c>
      <c r="M143" s="20">
        <f>((K139+M141)-(H139+J143))*24</f>
        <v>23.166666666744277</v>
      </c>
      <c r="N143" s="4"/>
      <c r="O143" s="5"/>
      <c r="P143" s="6"/>
      <c r="Q143" s="4"/>
      <c r="R143" s="5"/>
      <c r="S143" s="6"/>
      <c r="T143" s="4"/>
      <c r="U143" s="5"/>
      <c r="V143" s="9"/>
      <c r="AB143" s="38" t="str">
        <f t="shared" si="2"/>
        <v/>
      </c>
    </row>
    <row r="144" spans="1:30" x14ac:dyDescent="0.2">
      <c r="A144" s="68">
        <f>A139+1</f>
        <v>29</v>
      </c>
      <c r="B144" s="67">
        <f>B139+7</f>
        <v>45852</v>
      </c>
      <c r="C144" s="67"/>
      <c r="D144" s="67"/>
      <c r="E144" s="67">
        <f>B144+1</f>
        <v>45853</v>
      </c>
      <c r="F144" s="67"/>
      <c r="G144" s="67"/>
      <c r="H144" s="67">
        <f>E144+1</f>
        <v>45854</v>
      </c>
      <c r="I144" s="67"/>
      <c r="J144" s="67"/>
      <c r="K144" s="67">
        <f>H144+1</f>
        <v>45855</v>
      </c>
      <c r="L144" s="67"/>
      <c r="M144" s="67"/>
      <c r="N144" s="67">
        <f>K144+1</f>
        <v>45856</v>
      </c>
      <c r="O144" s="67"/>
      <c r="P144" s="67"/>
      <c r="Q144" s="67">
        <f>N144+1</f>
        <v>45857</v>
      </c>
      <c r="R144" s="67"/>
      <c r="S144" s="67"/>
      <c r="T144" s="67">
        <f>Q144+1</f>
        <v>45858</v>
      </c>
      <c r="U144" s="67"/>
      <c r="V144" s="72"/>
      <c r="AB144" s="38" t="str">
        <f t="shared" si="2"/>
        <v/>
      </c>
    </row>
    <row r="145" spans="1:28" x14ac:dyDescent="0.2">
      <c r="A145" s="68"/>
      <c r="B145" s="1"/>
      <c r="D145" s="2"/>
      <c r="E145" s="1"/>
      <c r="G145" s="2"/>
      <c r="H145" s="1"/>
      <c r="J145" s="3"/>
      <c r="K145" s="1"/>
      <c r="M145" s="2"/>
      <c r="N145" s="1"/>
      <c r="P145" s="2"/>
      <c r="Q145" s="1"/>
      <c r="S145" s="2"/>
      <c r="T145" s="1"/>
      <c r="V145" s="8"/>
      <c r="AB145" s="38" t="str">
        <f t="shared" si="2"/>
        <v/>
      </c>
    </row>
    <row r="146" spans="1:28" x14ac:dyDescent="0.2">
      <c r="A146" s="68"/>
      <c r="B146" s="1"/>
      <c r="D146" s="2"/>
      <c r="E146" s="1"/>
      <c r="G146" s="2"/>
      <c r="J146" s="3"/>
      <c r="K146" s="1"/>
      <c r="M146" s="2"/>
      <c r="N146" s="1"/>
      <c r="P146" s="2"/>
      <c r="Q146" s="1"/>
      <c r="S146" s="2"/>
      <c r="T146" s="1"/>
      <c r="V146" s="8"/>
      <c r="AB146" s="38" t="str">
        <f t="shared" si="2"/>
        <v/>
      </c>
    </row>
    <row r="147" spans="1:28" x14ac:dyDescent="0.2">
      <c r="A147" s="68"/>
      <c r="B147" s="1"/>
      <c r="D147" s="2"/>
      <c r="E147" s="1"/>
      <c r="G147" s="2"/>
      <c r="H147" s="1"/>
      <c r="J147" s="3"/>
      <c r="K147" s="1"/>
      <c r="M147" s="2"/>
      <c r="N147" s="1"/>
      <c r="P147" s="2"/>
      <c r="Q147" s="1"/>
      <c r="S147" s="2"/>
      <c r="T147" s="1"/>
      <c r="V147" s="8"/>
      <c r="AB147" s="38" t="str">
        <f t="shared" si="2"/>
        <v/>
      </c>
    </row>
    <row r="148" spans="1:28" ht="17" thickBot="1" x14ac:dyDescent="0.25">
      <c r="A148" s="69"/>
      <c r="B148" s="4"/>
      <c r="C148" s="5"/>
      <c r="D148" s="6"/>
      <c r="E148" s="4"/>
      <c r="F148" s="5"/>
      <c r="G148" s="6"/>
      <c r="H148" s="4"/>
      <c r="I148" s="5"/>
      <c r="J148" s="6"/>
      <c r="K148" s="4"/>
      <c r="L148" s="5"/>
      <c r="M148" s="6"/>
      <c r="N148" s="4"/>
      <c r="O148" s="5"/>
      <c r="P148" s="6"/>
      <c r="Q148" s="4"/>
      <c r="R148" s="5"/>
      <c r="S148" s="6"/>
      <c r="T148" s="4"/>
      <c r="U148" s="5"/>
      <c r="V148" s="9"/>
      <c r="AB148" s="38" t="str">
        <f t="shared" si="2"/>
        <v/>
      </c>
    </row>
    <row r="149" spans="1:28" x14ac:dyDescent="0.2">
      <c r="A149" s="68">
        <f>A144+1</f>
        <v>30</v>
      </c>
      <c r="B149" s="67">
        <f>B144+7</f>
        <v>45859</v>
      </c>
      <c r="C149" s="67"/>
      <c r="D149" s="67"/>
      <c r="E149" s="67">
        <f>B149+1</f>
        <v>45860</v>
      </c>
      <c r="F149" s="67"/>
      <c r="G149" s="67"/>
      <c r="H149" s="67">
        <f>E149+1</f>
        <v>45861</v>
      </c>
      <c r="I149" s="67"/>
      <c r="J149" s="67"/>
      <c r="K149" s="67">
        <f>H149+1</f>
        <v>45862</v>
      </c>
      <c r="L149" s="67"/>
      <c r="M149" s="67"/>
      <c r="N149" s="67">
        <f>K149+1</f>
        <v>45863</v>
      </c>
      <c r="O149" s="67"/>
      <c r="P149" s="67"/>
      <c r="Q149" s="67">
        <f>N149+1</f>
        <v>45864</v>
      </c>
      <c r="R149" s="67"/>
      <c r="S149" s="67"/>
      <c r="T149" s="67">
        <f>Q149+1</f>
        <v>45865</v>
      </c>
      <c r="U149" s="67"/>
      <c r="V149" s="72"/>
      <c r="AB149" s="38" t="str">
        <f t="shared" si="2"/>
        <v/>
      </c>
    </row>
    <row r="150" spans="1:28" x14ac:dyDescent="0.2">
      <c r="A150" s="68"/>
      <c r="B150" s="1"/>
      <c r="D150" s="2"/>
      <c r="E150" s="1"/>
      <c r="G150" s="2"/>
      <c r="H150" s="1"/>
      <c r="J150" s="3"/>
      <c r="K150" s="1"/>
      <c r="M150" s="2"/>
      <c r="N150" s="1"/>
      <c r="P150" s="2"/>
      <c r="Q150" s="1"/>
      <c r="S150" s="2"/>
      <c r="T150" s="1"/>
      <c r="V150" s="8"/>
      <c r="AB150" s="38" t="str">
        <f t="shared" si="2"/>
        <v/>
      </c>
    </row>
    <row r="151" spans="1:28" x14ac:dyDescent="0.2">
      <c r="A151" s="68"/>
      <c r="B151" s="1"/>
      <c r="D151" s="2"/>
      <c r="E151" s="1"/>
      <c r="G151" s="2"/>
      <c r="J151" s="3"/>
      <c r="K151" s="1"/>
      <c r="M151" s="2"/>
      <c r="N151" s="1"/>
      <c r="P151" s="2"/>
      <c r="Q151" s="1"/>
      <c r="S151" s="2"/>
      <c r="T151" s="1"/>
      <c r="V151" s="8"/>
      <c r="AB151" s="38" t="str">
        <f t="shared" si="2"/>
        <v/>
      </c>
    </row>
    <row r="152" spans="1:28" x14ac:dyDescent="0.2">
      <c r="A152" s="68"/>
      <c r="B152" s="1"/>
      <c r="D152" s="2"/>
      <c r="E152" s="1"/>
      <c r="G152" s="2"/>
      <c r="H152" s="1"/>
      <c r="J152" s="3"/>
      <c r="K152" s="1"/>
      <c r="M152" s="2"/>
      <c r="N152" s="1"/>
      <c r="P152" s="2"/>
      <c r="Q152" s="1"/>
      <c r="S152" s="2"/>
      <c r="T152" s="1"/>
      <c r="V152" s="8"/>
      <c r="AB152" s="38" t="str">
        <f t="shared" si="2"/>
        <v/>
      </c>
    </row>
    <row r="153" spans="1:28" ht="17" thickBot="1" x14ac:dyDescent="0.25">
      <c r="A153" s="69"/>
      <c r="B153" s="4"/>
      <c r="C153" s="5"/>
      <c r="D153" s="6"/>
      <c r="E153" s="4"/>
      <c r="F153" s="5"/>
      <c r="G153" s="6"/>
      <c r="H153" s="4"/>
      <c r="I153" s="5"/>
      <c r="J153" s="6"/>
      <c r="K153" s="4"/>
      <c r="L153" s="5"/>
      <c r="M153" s="6"/>
      <c r="N153" s="4"/>
      <c r="O153" s="5"/>
      <c r="P153" s="6"/>
      <c r="Q153" s="4"/>
      <c r="R153" s="5"/>
      <c r="S153" s="6"/>
      <c r="T153" s="4"/>
      <c r="U153" s="5"/>
      <c r="V153" s="9"/>
      <c r="AB153" s="38" t="str">
        <f t="shared" si="2"/>
        <v/>
      </c>
    </row>
    <row r="154" spans="1:28" x14ac:dyDescent="0.2">
      <c r="A154" s="68">
        <f>A149+1</f>
        <v>31</v>
      </c>
      <c r="B154" s="67">
        <f>B149+7</f>
        <v>45866</v>
      </c>
      <c r="C154" s="67"/>
      <c r="D154" s="67"/>
      <c r="E154" s="67">
        <f>B154+1</f>
        <v>45867</v>
      </c>
      <c r="F154" s="67"/>
      <c r="G154" s="67"/>
      <c r="H154" s="67">
        <f>E154+1</f>
        <v>45868</v>
      </c>
      <c r="I154" s="67"/>
      <c r="J154" s="67"/>
      <c r="K154" s="67">
        <f>H154+1</f>
        <v>45869</v>
      </c>
      <c r="L154" s="67"/>
      <c r="M154" s="67"/>
      <c r="N154" s="67">
        <f>K154+1</f>
        <v>45870</v>
      </c>
      <c r="O154" s="67"/>
      <c r="P154" s="67"/>
      <c r="Q154" s="67">
        <f>N154+1</f>
        <v>45871</v>
      </c>
      <c r="R154" s="67"/>
      <c r="S154" s="67"/>
      <c r="T154" s="67">
        <f>Q154+1</f>
        <v>45872</v>
      </c>
      <c r="U154" s="67"/>
      <c r="V154" s="72"/>
      <c r="AB154" s="38" t="str">
        <f t="shared" si="2"/>
        <v/>
      </c>
    </row>
    <row r="155" spans="1:28" x14ac:dyDescent="0.2">
      <c r="A155" s="68"/>
      <c r="B155" s="1"/>
      <c r="D155" s="2"/>
      <c r="E155" s="1"/>
      <c r="G155" s="2"/>
      <c r="H155" s="1"/>
      <c r="J155" s="3"/>
      <c r="K155" s="1"/>
      <c r="M155" s="2"/>
      <c r="N155" s="1"/>
      <c r="P155" s="2"/>
      <c r="Q155" s="1"/>
      <c r="S155" s="2"/>
      <c r="T155" s="1"/>
      <c r="V155" s="8"/>
      <c r="AB155" s="38" t="str">
        <f t="shared" si="2"/>
        <v/>
      </c>
    </row>
    <row r="156" spans="1:28" x14ac:dyDescent="0.2">
      <c r="A156" s="68"/>
      <c r="B156" s="1"/>
      <c r="D156" s="2"/>
      <c r="E156" s="1"/>
      <c r="G156" s="2"/>
      <c r="J156" s="3"/>
      <c r="K156" s="1"/>
      <c r="M156" s="2"/>
      <c r="N156" s="1"/>
      <c r="P156" s="2"/>
      <c r="Q156" s="1"/>
      <c r="S156" s="2"/>
      <c r="T156" s="1"/>
      <c r="V156" s="8"/>
      <c r="AB156" s="38" t="str">
        <f t="shared" si="2"/>
        <v/>
      </c>
    </row>
    <row r="157" spans="1:28" x14ac:dyDescent="0.2">
      <c r="A157" s="68"/>
      <c r="B157" s="1"/>
      <c r="D157" s="2"/>
      <c r="E157" s="1"/>
      <c r="G157" s="2"/>
      <c r="H157" s="1"/>
      <c r="J157" s="3"/>
      <c r="K157" s="1"/>
      <c r="M157" s="2"/>
      <c r="N157" s="1"/>
      <c r="P157" s="2"/>
      <c r="Q157" s="1"/>
      <c r="S157" s="2"/>
      <c r="T157" s="1"/>
      <c r="V157" s="8"/>
      <c r="AB157" s="38" t="str">
        <f t="shared" si="2"/>
        <v/>
      </c>
    </row>
    <row r="158" spans="1:28" ht="17" thickBot="1" x14ac:dyDescent="0.25">
      <c r="A158" s="69"/>
      <c r="B158" s="4"/>
      <c r="C158" s="5"/>
      <c r="D158" s="6"/>
      <c r="E158" s="4"/>
      <c r="F158" s="5"/>
      <c r="G158" s="6"/>
      <c r="H158" s="4"/>
      <c r="I158" s="5"/>
      <c r="J158" s="6"/>
      <c r="K158" s="4"/>
      <c r="L158" s="5"/>
      <c r="M158" s="6"/>
      <c r="N158" s="4"/>
      <c r="O158" s="5"/>
      <c r="P158" s="6"/>
      <c r="Q158" s="4"/>
      <c r="R158" s="5"/>
      <c r="S158" s="6"/>
      <c r="T158" s="4"/>
      <c r="U158" s="5"/>
      <c r="V158" s="9"/>
      <c r="AB158" s="38" t="str">
        <f t="shared" si="2"/>
        <v/>
      </c>
    </row>
  </sheetData>
  <mergeCells count="260">
    <mergeCell ref="B1:H1"/>
    <mergeCell ref="K1:Q1"/>
    <mergeCell ref="X1:Y1"/>
    <mergeCell ref="Z1:AA1"/>
    <mergeCell ref="Q154:S154"/>
    <mergeCell ref="T154:V154"/>
    <mergeCell ref="A154:A158"/>
    <mergeCell ref="B154:D154"/>
    <mergeCell ref="E154:G154"/>
    <mergeCell ref="H154:J154"/>
    <mergeCell ref="K154:M154"/>
    <mergeCell ref="N154:P154"/>
    <mergeCell ref="Q144:S144"/>
    <mergeCell ref="T144:V144"/>
    <mergeCell ref="A149:A153"/>
    <mergeCell ref="B149:D149"/>
    <mergeCell ref="E149:G149"/>
    <mergeCell ref="H149:J149"/>
    <mergeCell ref="K149:M149"/>
    <mergeCell ref="N149:P149"/>
    <mergeCell ref="Q149:S149"/>
    <mergeCell ref="T149:V149"/>
    <mergeCell ref="A144:A148"/>
    <mergeCell ref="B144:D144"/>
    <mergeCell ref="E144:G144"/>
    <mergeCell ref="H144:J144"/>
    <mergeCell ref="K144:M144"/>
    <mergeCell ref="N144:P144"/>
    <mergeCell ref="Q134:S134"/>
    <mergeCell ref="T134:V134"/>
    <mergeCell ref="A139:A143"/>
    <mergeCell ref="B139:D139"/>
    <mergeCell ref="E139:G139"/>
    <mergeCell ref="H139:J139"/>
    <mergeCell ref="K139:M139"/>
    <mergeCell ref="N139:P139"/>
    <mergeCell ref="Q139:S139"/>
    <mergeCell ref="T139:V139"/>
    <mergeCell ref="A134:A138"/>
    <mergeCell ref="B134:D134"/>
    <mergeCell ref="E134:G134"/>
    <mergeCell ref="H134:J134"/>
    <mergeCell ref="K134:M134"/>
    <mergeCell ref="N134:P134"/>
    <mergeCell ref="Q124:S124"/>
    <mergeCell ref="T124:V124"/>
    <mergeCell ref="A129:A133"/>
    <mergeCell ref="B129:D129"/>
    <mergeCell ref="E129:G129"/>
    <mergeCell ref="H129:J129"/>
    <mergeCell ref="K129:M129"/>
    <mergeCell ref="N129:P129"/>
    <mergeCell ref="Q129:S129"/>
    <mergeCell ref="T129:V129"/>
    <mergeCell ref="A124:A128"/>
    <mergeCell ref="B124:D124"/>
    <mergeCell ref="E124:G124"/>
    <mergeCell ref="H124:J124"/>
    <mergeCell ref="K124:M124"/>
    <mergeCell ref="N124:P124"/>
    <mergeCell ref="Q114:S114"/>
    <mergeCell ref="T114:V114"/>
    <mergeCell ref="A119:A123"/>
    <mergeCell ref="B119:D119"/>
    <mergeCell ref="E119:G119"/>
    <mergeCell ref="H119:J119"/>
    <mergeCell ref="K119:M119"/>
    <mergeCell ref="N119:P119"/>
    <mergeCell ref="Q119:S119"/>
    <mergeCell ref="T119:V119"/>
    <mergeCell ref="A114:A118"/>
    <mergeCell ref="B114:D114"/>
    <mergeCell ref="E114:G114"/>
    <mergeCell ref="H114:J114"/>
    <mergeCell ref="K114:M114"/>
    <mergeCell ref="N114:P114"/>
    <mergeCell ref="Q104:S104"/>
    <mergeCell ref="T104:V104"/>
    <mergeCell ref="A109:A113"/>
    <mergeCell ref="B109:D109"/>
    <mergeCell ref="E109:G109"/>
    <mergeCell ref="H109:J109"/>
    <mergeCell ref="K109:M109"/>
    <mergeCell ref="N109:P109"/>
    <mergeCell ref="Q109:S109"/>
    <mergeCell ref="T109:V109"/>
    <mergeCell ref="A104:A108"/>
    <mergeCell ref="B104:D104"/>
    <mergeCell ref="E104:G104"/>
    <mergeCell ref="H104:J104"/>
    <mergeCell ref="K104:M104"/>
    <mergeCell ref="N104:P104"/>
    <mergeCell ref="Q94:S94"/>
    <mergeCell ref="T94:V94"/>
    <mergeCell ref="A99:A103"/>
    <mergeCell ref="B99:D99"/>
    <mergeCell ref="E99:G99"/>
    <mergeCell ref="H99:J99"/>
    <mergeCell ref="K99:M99"/>
    <mergeCell ref="N99:P99"/>
    <mergeCell ref="Q99:S99"/>
    <mergeCell ref="T99:V99"/>
    <mergeCell ref="A94:A98"/>
    <mergeCell ref="B94:D94"/>
    <mergeCell ref="E94:G94"/>
    <mergeCell ref="H94:J94"/>
    <mergeCell ref="K94:M94"/>
    <mergeCell ref="N94:P94"/>
    <mergeCell ref="Q84:S84"/>
    <mergeCell ref="T84:V84"/>
    <mergeCell ref="A89:A93"/>
    <mergeCell ref="B89:D89"/>
    <mergeCell ref="E89:G89"/>
    <mergeCell ref="H89:J89"/>
    <mergeCell ref="K89:M89"/>
    <mergeCell ref="N89:P89"/>
    <mergeCell ref="Q89:S89"/>
    <mergeCell ref="T89:V89"/>
    <mergeCell ref="A84:A88"/>
    <mergeCell ref="B84:D84"/>
    <mergeCell ref="E84:G84"/>
    <mergeCell ref="H84:J84"/>
    <mergeCell ref="K84:M84"/>
    <mergeCell ref="N84:P84"/>
    <mergeCell ref="Q74:S74"/>
    <mergeCell ref="T74:V74"/>
    <mergeCell ref="A79:A83"/>
    <mergeCell ref="B79:D79"/>
    <mergeCell ref="E79:G79"/>
    <mergeCell ref="H79:J79"/>
    <mergeCell ref="K79:M79"/>
    <mergeCell ref="N79:P79"/>
    <mergeCell ref="Q79:S79"/>
    <mergeCell ref="T79:V79"/>
    <mergeCell ref="A74:A78"/>
    <mergeCell ref="B74:D74"/>
    <mergeCell ref="E74:G74"/>
    <mergeCell ref="H74:J74"/>
    <mergeCell ref="K74:M74"/>
    <mergeCell ref="N74:P74"/>
    <mergeCell ref="Q64:S64"/>
    <mergeCell ref="T64:V64"/>
    <mergeCell ref="A69:A73"/>
    <mergeCell ref="B69:D69"/>
    <mergeCell ref="E69:G69"/>
    <mergeCell ref="H69:J69"/>
    <mergeCell ref="K69:M69"/>
    <mergeCell ref="N69:P69"/>
    <mergeCell ref="Q69:S69"/>
    <mergeCell ref="T69:V69"/>
    <mergeCell ref="A64:A68"/>
    <mergeCell ref="B64:D64"/>
    <mergeCell ref="E64:G64"/>
    <mergeCell ref="H64:J64"/>
    <mergeCell ref="K64:M64"/>
    <mergeCell ref="N64:P64"/>
    <mergeCell ref="C68:D68"/>
    <mergeCell ref="Q54:S54"/>
    <mergeCell ref="T54:V54"/>
    <mergeCell ref="A59:A63"/>
    <mergeCell ref="B59:D59"/>
    <mergeCell ref="E59:G59"/>
    <mergeCell ref="H59:J59"/>
    <mergeCell ref="K59:M59"/>
    <mergeCell ref="N59:P59"/>
    <mergeCell ref="Q59:S59"/>
    <mergeCell ref="T59:V59"/>
    <mergeCell ref="A54:A58"/>
    <mergeCell ref="B54:D54"/>
    <mergeCell ref="E54:G54"/>
    <mergeCell ref="H54:J54"/>
    <mergeCell ref="K54:M54"/>
    <mergeCell ref="N54:P54"/>
    <mergeCell ref="Q44:S44"/>
    <mergeCell ref="T44:V44"/>
    <mergeCell ref="A49:A53"/>
    <mergeCell ref="B49:D49"/>
    <mergeCell ref="E49:G49"/>
    <mergeCell ref="H49:J49"/>
    <mergeCell ref="K49:M49"/>
    <mergeCell ref="N49:P49"/>
    <mergeCell ref="Q49:S49"/>
    <mergeCell ref="T49:V49"/>
    <mergeCell ref="A44:A48"/>
    <mergeCell ref="B44:D44"/>
    <mergeCell ref="E44:G44"/>
    <mergeCell ref="H44:J44"/>
    <mergeCell ref="K44:M44"/>
    <mergeCell ref="N44:P44"/>
    <mergeCell ref="Q34:S34"/>
    <mergeCell ref="T34:V34"/>
    <mergeCell ref="A39:A43"/>
    <mergeCell ref="B39:D39"/>
    <mergeCell ref="E39:G39"/>
    <mergeCell ref="H39:J39"/>
    <mergeCell ref="K39:M39"/>
    <mergeCell ref="N39:P39"/>
    <mergeCell ref="Q39:S39"/>
    <mergeCell ref="T39:V39"/>
    <mergeCell ref="A34:A38"/>
    <mergeCell ref="B34:D34"/>
    <mergeCell ref="E34:G34"/>
    <mergeCell ref="H34:J34"/>
    <mergeCell ref="K34:M34"/>
    <mergeCell ref="N34:P34"/>
    <mergeCell ref="Q24:S24"/>
    <mergeCell ref="T24:V24"/>
    <mergeCell ref="A29:A33"/>
    <mergeCell ref="B29:D29"/>
    <mergeCell ref="E29:G29"/>
    <mergeCell ref="H29:J29"/>
    <mergeCell ref="K29:M29"/>
    <mergeCell ref="N29:P29"/>
    <mergeCell ref="Q29:S29"/>
    <mergeCell ref="T29:V29"/>
    <mergeCell ref="A24:A28"/>
    <mergeCell ref="B24:D24"/>
    <mergeCell ref="E24:G24"/>
    <mergeCell ref="H24:J24"/>
    <mergeCell ref="K24:M24"/>
    <mergeCell ref="N24:P24"/>
    <mergeCell ref="A14:A18"/>
    <mergeCell ref="B14:D14"/>
    <mergeCell ref="E14:G14"/>
    <mergeCell ref="H14:J14"/>
    <mergeCell ref="K14:M14"/>
    <mergeCell ref="N14:P14"/>
    <mergeCell ref="Q14:S14"/>
    <mergeCell ref="T14:V14"/>
    <mergeCell ref="A19:A23"/>
    <mergeCell ref="B19:D19"/>
    <mergeCell ref="E19:G19"/>
    <mergeCell ref="H19:J19"/>
    <mergeCell ref="K19:M19"/>
    <mergeCell ref="N19:P19"/>
    <mergeCell ref="Q19:S19"/>
    <mergeCell ref="T19:V19"/>
    <mergeCell ref="Q3:S3"/>
    <mergeCell ref="T3:V3"/>
    <mergeCell ref="B4:D4"/>
    <mergeCell ref="E4:G4"/>
    <mergeCell ref="A4:A8"/>
    <mergeCell ref="A9:A13"/>
    <mergeCell ref="B9:D9"/>
    <mergeCell ref="E9:G9"/>
    <mergeCell ref="H9:J9"/>
    <mergeCell ref="K9:M9"/>
    <mergeCell ref="H4:J4"/>
    <mergeCell ref="K4:M4"/>
    <mergeCell ref="N4:P4"/>
    <mergeCell ref="Q4:S4"/>
    <mergeCell ref="T4:V4"/>
    <mergeCell ref="B3:D3"/>
    <mergeCell ref="E3:G3"/>
    <mergeCell ref="H3:J3"/>
    <mergeCell ref="K3:M3"/>
    <mergeCell ref="N3:P3"/>
    <mergeCell ref="N9:P9"/>
    <mergeCell ref="Q9:S9"/>
    <mergeCell ref="T9:V9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0368A-EFE2-BB4C-BF8C-AA19E9F316B8}">
  <dimension ref="A1:K32"/>
  <sheetViews>
    <sheetView workbookViewId="0">
      <selection activeCell="B28" sqref="B28"/>
    </sheetView>
  </sheetViews>
  <sheetFormatPr baseColWidth="10" defaultRowHeight="16" x14ac:dyDescent="0.2"/>
  <cols>
    <col min="1" max="1" width="3.1640625" style="33" bestFit="1" customWidth="1"/>
    <col min="2" max="2" width="27.5" style="33" bestFit="1" customWidth="1"/>
    <col min="3" max="3" width="5.6640625" bestFit="1" customWidth="1"/>
    <col min="4" max="4" width="7.83203125" style="33" bestFit="1" customWidth="1"/>
    <col min="5" max="5" width="7.83203125" style="33" customWidth="1"/>
    <col min="6" max="6" width="8" style="40" bestFit="1" customWidth="1"/>
    <col min="7" max="7" width="17.83203125" style="40" bestFit="1" customWidth="1"/>
    <col min="8" max="8" width="8.83203125" style="41" bestFit="1" customWidth="1"/>
    <col min="9" max="9" width="18" bestFit="1" customWidth="1"/>
    <col min="10" max="10" width="3.83203125" bestFit="1" customWidth="1"/>
  </cols>
  <sheetData>
    <row r="1" spans="1:9" x14ac:dyDescent="0.2">
      <c r="B1" s="87" t="s">
        <v>27</v>
      </c>
      <c r="C1" s="87" t="s">
        <v>28</v>
      </c>
      <c r="D1" s="54" t="s">
        <v>42</v>
      </c>
      <c r="E1" s="88" t="s">
        <v>51</v>
      </c>
      <c r="F1" s="86" t="s">
        <v>44</v>
      </c>
      <c r="G1" s="86"/>
      <c r="H1" s="86"/>
    </row>
    <row r="2" spans="1:9" x14ac:dyDescent="0.2">
      <c r="B2" s="88"/>
      <c r="C2" s="88"/>
      <c r="D2" s="55" t="s">
        <v>43</v>
      </c>
      <c r="E2" s="89"/>
      <c r="F2" s="57" t="s">
        <v>45</v>
      </c>
      <c r="G2" s="57" t="s">
        <v>46</v>
      </c>
      <c r="H2" s="56" t="s">
        <v>47</v>
      </c>
    </row>
    <row r="3" spans="1:9" x14ac:dyDescent="0.2">
      <c r="A3" s="47">
        <v>1</v>
      </c>
      <c r="B3" s="45">
        <f>Kalendārs!B9</f>
        <v>45663</v>
      </c>
      <c r="C3" s="46">
        <f>Kalendārs!D13</f>
        <v>0.62638888888888888</v>
      </c>
      <c r="D3" s="47" t="s">
        <v>50</v>
      </c>
      <c r="E3" s="47" t="str">
        <f>Kalendārs!B12</f>
        <v>N249BA</v>
      </c>
      <c r="F3" s="40" t="str">
        <f>Kalendārs!AD10</f>
        <v>GTI4536</v>
      </c>
      <c r="G3" s="40" t="str">
        <f>Kalendārs!AC10</f>
        <v>no Anchorage (ANC)</v>
      </c>
      <c r="H3" s="42">
        <f>Kalendārs!AB10/24</f>
        <v>18.292361111110949</v>
      </c>
    </row>
    <row r="4" spans="1:9" x14ac:dyDescent="0.2">
      <c r="A4" s="47">
        <v>2</v>
      </c>
      <c r="B4" s="45">
        <f>Kalendārs!B14</f>
        <v>45670</v>
      </c>
      <c r="C4" s="46">
        <f>Kalendārs!D18</f>
        <v>0.38680555555555557</v>
      </c>
      <c r="D4" s="48">
        <f>((B4+C4)-(B3+C3))</f>
        <v>6.7604166666715173</v>
      </c>
      <c r="E4" s="48" t="str">
        <f>Kalendārs!B17</f>
        <v>N780BA</v>
      </c>
      <c r="F4" s="40" t="str">
        <f>Kalendārs!AD15</f>
        <v>GTI4431</v>
      </c>
      <c r="G4" s="40" t="str">
        <f>Kalendārs!AC15</f>
        <v>no Wichita (IAB)</v>
      </c>
      <c r="H4" s="42">
        <f>Kalendārs!AB15/24</f>
        <v>4.9090277777795563</v>
      </c>
    </row>
    <row r="5" spans="1:9" x14ac:dyDescent="0.2">
      <c r="A5" s="47">
        <v>3</v>
      </c>
      <c r="B5" s="45">
        <f>Kalendārs!E19</f>
        <v>45678</v>
      </c>
      <c r="C5" s="46">
        <f>Kalendārs!G23</f>
        <v>0.82847222222222228</v>
      </c>
      <c r="D5" s="48">
        <f t="shared" ref="D5:D24" si="0">((B5+C5)-(B4+C4))</f>
        <v>8.4416666666656965</v>
      </c>
      <c r="E5" s="48" t="str">
        <f>Kalendārs!E22</f>
        <v>N249BA</v>
      </c>
      <c r="F5" s="40" t="str">
        <f>Kalendārs!AD20</f>
        <v>GTI4536</v>
      </c>
      <c r="G5" s="40" t="str">
        <f>Kalendārs!AC20</f>
        <v>no Anchorage (ANC)</v>
      </c>
      <c r="H5" s="42">
        <f>Kalendārs!AB20/24</f>
        <v>6.5111111111109494</v>
      </c>
    </row>
    <row r="6" spans="1:9" x14ac:dyDescent="0.2">
      <c r="A6" s="47">
        <v>4</v>
      </c>
      <c r="B6" s="45">
        <f>Kalendārs!K24</f>
        <v>45687</v>
      </c>
      <c r="C6" s="46">
        <f>Kalendārs!M28</f>
        <v>0.62083333333333335</v>
      </c>
      <c r="D6" s="48">
        <f t="shared" si="0"/>
        <v>8.7923611111109494</v>
      </c>
      <c r="E6" s="48" t="str">
        <f>Kalendārs!K27</f>
        <v>N718BA</v>
      </c>
      <c r="F6" s="40" t="str">
        <f>Kalendārs!AD25</f>
        <v>GTI4536</v>
      </c>
      <c r="G6" s="40" t="str">
        <f>Kalendārs!AC25</f>
        <v>no Anchorage (ANC)</v>
      </c>
      <c r="H6" s="42">
        <f>Kalendārs!AB25/24</f>
        <v>3.3298611111094942</v>
      </c>
    </row>
    <row r="7" spans="1:9" x14ac:dyDescent="0.2">
      <c r="A7" s="47">
        <v>5</v>
      </c>
      <c r="B7" s="45">
        <f>Kalendārs!H29</f>
        <v>45693</v>
      </c>
      <c r="C7" s="46">
        <f>Kalendārs!J33</f>
        <v>0.63472222222222219</v>
      </c>
      <c r="D7" s="48">
        <f t="shared" si="0"/>
        <v>6.0138888888905058</v>
      </c>
      <c r="E7" s="47" t="str">
        <f>Kalendārs!H32</f>
        <v>N249BA</v>
      </c>
      <c r="F7" s="40" t="str">
        <f>Kalendārs!AD30</f>
        <v>GTI4231</v>
      </c>
      <c r="G7" s="40" t="str">
        <f>Kalendārs!AC30</f>
        <v>no Taranto (TAR)</v>
      </c>
      <c r="H7" s="42">
        <f>Kalendārs!AB30/24</f>
        <v>9.2756944444481633</v>
      </c>
    </row>
    <row r="8" spans="1:9" x14ac:dyDescent="0.2">
      <c r="A8" s="47">
        <v>6</v>
      </c>
      <c r="B8" s="45">
        <f>Kalendārs!B34</f>
        <v>45698</v>
      </c>
      <c r="C8" s="46">
        <f>Kalendārs!D38</f>
        <v>0.61944444444444446</v>
      </c>
      <c r="D8" s="48">
        <f t="shared" si="0"/>
        <v>4.9847222222160781</v>
      </c>
      <c r="E8" s="47" t="str">
        <f>Kalendārs!B37</f>
        <v>N780BA</v>
      </c>
      <c r="F8" s="40" t="str">
        <f>Kalendārs!AD35</f>
        <v>GTI4531</v>
      </c>
      <c r="G8" s="40" t="str">
        <f>Kalendārs!AC35</f>
        <v>no Anchorage (ANC)</v>
      </c>
      <c r="H8" s="42">
        <f>Kalendārs!AB35/24</f>
        <v>9.1541666666671517</v>
      </c>
    </row>
    <row r="9" spans="1:9" x14ac:dyDescent="0.2">
      <c r="A9" s="47">
        <v>7</v>
      </c>
      <c r="B9" s="45">
        <f>Kalendārs!H54</f>
        <v>45728</v>
      </c>
      <c r="C9" s="46">
        <f>Kalendārs!J58</f>
        <v>0.64583333333333337</v>
      </c>
      <c r="D9" s="48">
        <f t="shared" si="0"/>
        <v>30.026388888894871</v>
      </c>
      <c r="E9" s="47" t="str">
        <f>Kalendārs!H57</f>
        <v>N718BA</v>
      </c>
      <c r="F9" s="40" t="str">
        <f>Kalendārs!AD55</f>
        <v>GTI4542</v>
      </c>
      <c r="G9" s="40" t="str">
        <f>Kalendārs!AC55</f>
        <v>no Everett (PAE)</v>
      </c>
      <c r="H9" s="42">
        <f>Kalendārs!AB55/24</f>
        <v>6.1854166666671517</v>
      </c>
    </row>
    <row r="10" spans="1:9" x14ac:dyDescent="0.2">
      <c r="A10" s="47">
        <v>8</v>
      </c>
      <c r="B10" s="45">
        <f>Kalendārs!B59</f>
        <v>45733</v>
      </c>
      <c r="C10" s="46">
        <f>Kalendārs!D63</f>
        <v>0.67222222222222228</v>
      </c>
      <c r="D10" s="48">
        <f t="shared" si="0"/>
        <v>5.0263888888875954</v>
      </c>
      <c r="E10" s="47" t="str">
        <f>Kalendārs!B62</f>
        <v>N718BA</v>
      </c>
      <c r="F10" s="40" t="str">
        <f>Kalendārs!AD60</f>
        <v>GTI4231</v>
      </c>
      <c r="G10" s="40" t="str">
        <f>Kalendārs!AC60</f>
        <v>no Taranto (TAR)</v>
      </c>
      <c r="H10" s="42">
        <f>Kalendārs!AB60/24</f>
        <v>3.4319444444408873</v>
      </c>
    </row>
    <row r="11" spans="1:9" x14ac:dyDescent="0.2">
      <c r="A11" s="47">
        <v>9</v>
      </c>
      <c r="B11" s="45">
        <f>Kalendārs!B64</f>
        <v>45740</v>
      </c>
      <c r="C11" s="46">
        <f>Kalendārs!D67</f>
        <v>0.55000000000000004</v>
      </c>
      <c r="D11" s="48">
        <f t="shared" si="0"/>
        <v>6.8777777777795563</v>
      </c>
      <c r="E11" s="47" t="str">
        <f>Kalendārs!B67</f>
        <v>N747BC</v>
      </c>
      <c r="F11" s="40" t="str">
        <f>Kalendārs!AD65</f>
        <v>GTI4542</v>
      </c>
      <c r="G11" s="40" t="str">
        <f>Kalendārs!AC65</f>
        <v>no Everett (PAE)</v>
      </c>
      <c r="H11" s="42">
        <f>Kalendārs!AB65/24</f>
        <v>10.120833333334303</v>
      </c>
      <c r="I11" s="43" t="str">
        <f>Kalendārs!C68</f>
        <v>Divert to BRI</v>
      </c>
    </row>
    <row r="12" spans="1:9" x14ac:dyDescent="0.2">
      <c r="A12" s="47">
        <v>10</v>
      </c>
      <c r="B12" s="45">
        <f>Kalendārs!B69</f>
        <v>45747</v>
      </c>
      <c r="C12" s="46">
        <f>Kalendārs!D73</f>
        <v>0.53611111111111109</v>
      </c>
      <c r="D12" s="48">
        <f t="shared" si="0"/>
        <v>6.9861111111094942</v>
      </c>
      <c r="E12" s="47" t="str">
        <f>Kalendārs!B72</f>
        <v>N780BA</v>
      </c>
      <c r="F12" s="40" t="str">
        <f>Kalendārs!AD70</f>
        <v>GTI4536</v>
      </c>
      <c r="G12" s="40" t="str">
        <f>Kalendārs!AC70</f>
        <v>no Anchorage (ANC)</v>
      </c>
      <c r="H12" s="42">
        <f>Kalendārs!AB70/24</f>
        <v>4.1770833333357587</v>
      </c>
    </row>
    <row r="13" spans="1:9" x14ac:dyDescent="0.2">
      <c r="A13" s="47">
        <v>11</v>
      </c>
      <c r="B13" s="45">
        <f>Kalendārs!T69</f>
        <v>45753</v>
      </c>
      <c r="C13" s="46">
        <f>Kalendārs!V73</f>
        <v>0.87430555555555556</v>
      </c>
      <c r="D13" s="48">
        <f t="shared" si="0"/>
        <v>6.3381944444408873</v>
      </c>
      <c r="E13" s="47" t="str">
        <f>Kalendārs!T72</f>
        <v>N780BA</v>
      </c>
      <c r="F13" s="40" t="str">
        <f>Kalendārs!AD72</f>
        <v>GTI4531</v>
      </c>
      <c r="G13" s="40" t="str">
        <f>Kalendārs!AC72</f>
        <v>no Anchorage (ANC)</v>
      </c>
      <c r="H13" s="42">
        <f>Kalendārs!AB72/24</f>
        <v>1.4375</v>
      </c>
    </row>
    <row r="14" spans="1:9" x14ac:dyDescent="0.2">
      <c r="A14" s="47">
        <v>12</v>
      </c>
      <c r="B14" s="45">
        <f>Kalendārs!B79</f>
        <v>45761</v>
      </c>
      <c r="C14" s="46">
        <f>Kalendārs!D83</f>
        <v>0.34513888888888888</v>
      </c>
      <c r="D14" s="48">
        <f t="shared" si="0"/>
        <v>7.4708333333328483</v>
      </c>
      <c r="E14" s="47" t="str">
        <f>Kalendārs!B82</f>
        <v>N780BA</v>
      </c>
      <c r="F14" s="40" t="str">
        <f>Kalendārs!AD80</f>
        <v>GTI4231</v>
      </c>
      <c r="G14" s="40" t="str">
        <f>Kalendārs!AC80</f>
        <v>no Taranto (TAR)</v>
      </c>
      <c r="H14" s="42">
        <f>Kalendārs!AB80/24</f>
        <v>5.9430555555518367</v>
      </c>
    </row>
    <row r="15" spans="1:9" x14ac:dyDescent="0.2">
      <c r="A15" s="47">
        <v>13</v>
      </c>
      <c r="B15" s="45">
        <f>Kalendārs!H84</f>
        <v>45770</v>
      </c>
      <c r="C15" s="46">
        <f>Kalendārs!J88</f>
        <v>0.65833333333333333</v>
      </c>
      <c r="D15" s="48">
        <f t="shared" si="0"/>
        <v>9.3131944444467081</v>
      </c>
      <c r="E15" s="47" t="str">
        <f>Kalendārs!H87</f>
        <v>N249BA</v>
      </c>
      <c r="F15" s="40" t="str">
        <f>Kalendārs!AD85</f>
        <v>GTI4531</v>
      </c>
      <c r="G15" s="40" t="str">
        <f>Kalendārs!AC85</f>
        <v>no Anchorage (ANC)</v>
      </c>
      <c r="H15" s="42">
        <f>Kalendārs!AB85/24</f>
        <v>6.2631944444437977</v>
      </c>
    </row>
    <row r="16" spans="1:9" x14ac:dyDescent="0.2">
      <c r="A16" s="47">
        <v>14</v>
      </c>
      <c r="B16" s="45">
        <f>Kalendārs!B89</f>
        <v>45775</v>
      </c>
      <c r="C16" s="46">
        <f>Kalendārs!D93</f>
        <v>0.72638888888888886</v>
      </c>
      <c r="D16" s="48">
        <f t="shared" si="0"/>
        <v>5.0680555555591127</v>
      </c>
      <c r="E16" s="47" t="str">
        <f>Kalendārs!B92</f>
        <v>N780BA</v>
      </c>
      <c r="F16" s="40" t="str">
        <f>Kalendārs!AD90</f>
        <v>GTI4536</v>
      </c>
      <c r="G16" s="40" t="str">
        <f>Kalendārs!AC90</f>
        <v>no Anchorage (ANC)</v>
      </c>
      <c r="H16" s="42">
        <f>Kalendārs!AB90/24</f>
        <v>3.2791666666671517</v>
      </c>
    </row>
    <row r="17" spans="1:11" x14ac:dyDescent="0.2">
      <c r="A17" s="47">
        <v>15</v>
      </c>
      <c r="B17" s="45">
        <f>Kalendārs!K89</f>
        <v>45778</v>
      </c>
      <c r="C17" s="46">
        <f>Kalendārs!M93</f>
        <v>0.58333333333333337</v>
      </c>
      <c r="D17" s="48">
        <f t="shared" si="0"/>
        <v>2.8569444444437977</v>
      </c>
      <c r="E17" s="47" t="str">
        <f>Kalendārs!K92</f>
        <v>N249BA</v>
      </c>
      <c r="F17" s="40" t="str">
        <f>Kalendārs!AD92</f>
        <v>GTI4231</v>
      </c>
      <c r="G17" s="40" t="str">
        <f>Kalendārs!AC92</f>
        <v>no Taranto (TAR)</v>
      </c>
      <c r="H17" s="42">
        <f>Kalendārs!AB92/24</f>
        <v>6.3548611111109494</v>
      </c>
    </row>
    <row r="18" spans="1:11" x14ac:dyDescent="0.2">
      <c r="A18" s="47">
        <v>16</v>
      </c>
      <c r="B18" s="45">
        <f>Kalendārs!T94</f>
        <v>45788</v>
      </c>
      <c r="C18" s="46">
        <f>Kalendārs!V98</f>
        <v>0.61736111111111114</v>
      </c>
      <c r="D18" s="48">
        <f t="shared" si="0"/>
        <v>10.03402777777228</v>
      </c>
      <c r="E18" s="47" t="str">
        <f>Kalendārs!T97</f>
        <v>N718BA</v>
      </c>
      <c r="F18" s="40" t="str">
        <f>Kalendārs!AD95</f>
        <v>GTI4531</v>
      </c>
      <c r="G18" s="40" t="str">
        <f>Kalendārs!AC95</f>
        <v>no Anchorage (ANC)</v>
      </c>
      <c r="H18" s="42">
        <f>Kalendārs!AB95/24</f>
        <v>1.2638888888905058</v>
      </c>
    </row>
    <row r="19" spans="1:11" x14ac:dyDescent="0.2">
      <c r="A19" s="47">
        <v>17</v>
      </c>
      <c r="B19" s="45">
        <f>Kalendārs!H99</f>
        <v>45791</v>
      </c>
      <c r="C19" s="46">
        <f>Kalendārs!J103</f>
        <v>0.5</v>
      </c>
      <c r="D19" s="48">
        <f t="shared" si="0"/>
        <v>2.882638888891961</v>
      </c>
      <c r="E19" s="47" t="str">
        <f>Kalendārs!H102</f>
        <v>N780BA</v>
      </c>
      <c r="F19" s="40" t="str">
        <f>Kalendārs!AD100</f>
        <v>GTI4536</v>
      </c>
      <c r="G19" s="40" t="str">
        <f>Kalendārs!AC100</f>
        <v>no Anchorage (ANC)</v>
      </c>
      <c r="H19" s="42">
        <f>Kalendārs!AB100/24</f>
        <v>6.0979166666656965</v>
      </c>
    </row>
    <row r="20" spans="1:11" x14ac:dyDescent="0.2">
      <c r="A20" s="47">
        <v>18</v>
      </c>
      <c r="B20" s="45">
        <f>Kalendārs!B104</f>
        <v>45796</v>
      </c>
      <c r="C20" s="46">
        <f>Kalendārs!D108</f>
        <v>0.45208333333333334</v>
      </c>
      <c r="D20" s="48">
        <f t="shared" si="0"/>
        <v>4.9520833333299379</v>
      </c>
      <c r="E20" s="47" t="str">
        <f>Kalendārs!B107</f>
        <v>N249BA</v>
      </c>
      <c r="F20" s="40" t="str">
        <f>Kalendārs!AD105</f>
        <v>GTI4531</v>
      </c>
      <c r="G20" s="40" t="str">
        <f>Kalendārs!AC105</f>
        <v>no Anchorage (ANC)</v>
      </c>
      <c r="H20" s="42">
        <f>Kalendārs!AB105/24</f>
        <v>2.0590277777810115</v>
      </c>
    </row>
    <row r="21" spans="1:11" x14ac:dyDescent="0.2">
      <c r="A21" s="47">
        <v>19</v>
      </c>
      <c r="B21" s="45">
        <f>Kalendārs!K109</f>
        <v>45806</v>
      </c>
      <c r="C21" s="46">
        <f>Kalendārs!M113</f>
        <v>0.63194444444444442</v>
      </c>
      <c r="D21" s="48">
        <f t="shared" si="0"/>
        <v>10.179861111115315</v>
      </c>
      <c r="E21" s="47" t="str">
        <f>Kalendārs!K112</f>
        <v>N780BA</v>
      </c>
      <c r="F21" s="40" t="str">
        <f>Kalendārs!AD110</f>
        <v>GTI4536</v>
      </c>
      <c r="G21" s="40" t="str">
        <f>Kalendārs!AC110</f>
        <v>no Anchorage (ANC)</v>
      </c>
      <c r="H21" s="42">
        <f>Kalendārs!AB110/24</f>
        <v>7.1854166666671517</v>
      </c>
    </row>
    <row r="22" spans="1:11" x14ac:dyDescent="0.2">
      <c r="A22" s="47">
        <v>20</v>
      </c>
      <c r="B22" s="45">
        <f>Kalendārs!H114</f>
        <v>45812</v>
      </c>
      <c r="C22" s="46">
        <f>Kalendārs!J118</f>
        <v>0.65</v>
      </c>
      <c r="D22" s="48">
        <f t="shared" si="0"/>
        <v>6.0180555555562023</v>
      </c>
      <c r="E22" s="47" t="str">
        <f>Kalendārs!H117</f>
        <v>N249BA</v>
      </c>
      <c r="F22" s="40" t="str">
        <f>Kalendārs!AD115</f>
        <v>GTI4536</v>
      </c>
      <c r="G22" s="40" t="str">
        <f>Kalendārs!AC115</f>
        <v>no Anchorage (ANC)</v>
      </c>
      <c r="H22" s="42">
        <f>Kalendārs!AB115/24</f>
        <v>4.2624999999970896</v>
      </c>
    </row>
    <row r="23" spans="1:11" x14ac:dyDescent="0.2">
      <c r="A23" s="47">
        <v>21</v>
      </c>
      <c r="B23" s="45">
        <f>Kalendārs!B119</f>
        <v>45817</v>
      </c>
      <c r="C23" s="46">
        <f>Kalendārs!D123</f>
        <v>0.60347222222222219</v>
      </c>
      <c r="D23" s="48">
        <f t="shared" si="0"/>
        <v>4.953472222223354</v>
      </c>
      <c r="E23" s="47" t="str">
        <f>Kalendārs!B122</f>
        <v>N747BC</v>
      </c>
      <c r="F23" s="40" t="str">
        <f>Kalendārs!AD120</f>
        <v>GTI4431</v>
      </c>
      <c r="G23" s="40" t="str">
        <f>Kalendārs!AC120</f>
        <v>no Wichita (IAB)</v>
      </c>
      <c r="H23" s="42">
        <f>Kalendārs!AB120/24</f>
        <v>0.25138888888614019</v>
      </c>
    </row>
    <row r="24" spans="1:11" x14ac:dyDescent="0.2">
      <c r="A24" s="47">
        <v>22</v>
      </c>
      <c r="B24" s="45">
        <f>Kalendārs!H124</f>
        <v>45826</v>
      </c>
      <c r="C24" s="46">
        <f>Kalendārs!J128</f>
        <v>0.62986111111111109</v>
      </c>
      <c r="D24" s="48">
        <f t="shared" si="0"/>
        <v>9.0263888888875954</v>
      </c>
      <c r="E24" s="47" t="str">
        <f>Kalendārs!H127</f>
        <v>N780BA</v>
      </c>
      <c r="F24" s="40" t="str">
        <f>Kalendārs!AD125</f>
        <v>GTI4531</v>
      </c>
      <c r="G24" s="40" t="str">
        <f>Kalendārs!AC125</f>
        <v>no Anchorage (ANC)</v>
      </c>
      <c r="H24" s="42">
        <f>Kalendārs!AB125/24</f>
        <v>4.2388888888890506</v>
      </c>
      <c r="I24" t="s">
        <v>54</v>
      </c>
    </row>
    <row r="25" spans="1:11" x14ac:dyDescent="0.2">
      <c r="A25" s="47">
        <v>23</v>
      </c>
      <c r="B25" s="45">
        <f>Kalendārs!B129</f>
        <v>45831</v>
      </c>
      <c r="C25" s="46">
        <f>Kalendārs!D133</f>
        <v>0.71805555555555556</v>
      </c>
      <c r="D25" s="48">
        <f>IF(B25="","",((B25+C25)-(B24+C24)))</f>
        <v>5.0881944444408873</v>
      </c>
      <c r="E25" s="47" t="str">
        <f>Kalendārs!B132</f>
        <v>N747BC</v>
      </c>
      <c r="F25" s="40" t="str">
        <f>Kalendārs!AD130</f>
        <v>GTI4542</v>
      </c>
      <c r="G25" s="40" t="str">
        <f>Kalendārs!AC130</f>
        <v>no Everett (PAE)</v>
      </c>
      <c r="H25" s="42">
        <f>Kalendārs!AB130/24</f>
        <v>2.1888888888861402</v>
      </c>
      <c r="I25" s="58">
        <f>B24+D22</f>
        <v>45832.018055555556</v>
      </c>
      <c r="J25" s="33" t="s">
        <v>57</v>
      </c>
      <c r="K25" s="62" t="s">
        <v>55</v>
      </c>
    </row>
    <row r="26" spans="1:11" x14ac:dyDescent="0.2">
      <c r="A26" s="47">
        <v>24</v>
      </c>
      <c r="B26" s="45">
        <f>Kalendārs!B134</f>
        <v>45838</v>
      </c>
      <c r="C26" s="46">
        <f>Kalendārs!D138</f>
        <v>0.61875000000000002</v>
      </c>
      <c r="D26" s="48">
        <f t="shared" ref="D26:D32" si="1">IF(B26="","",((B26+C26)-(B25+C25)))</f>
        <v>6.9006944444481633</v>
      </c>
      <c r="E26" s="47" t="str">
        <f>Kalendārs!B137</f>
        <v>N718BA</v>
      </c>
      <c r="F26" s="40" t="str">
        <f>Kalendārs!AD135</f>
        <v>GTI4431</v>
      </c>
      <c r="G26" s="40" t="str">
        <f>Kalendārs!AC135</f>
        <v>no Wichita (IAB)</v>
      </c>
      <c r="H26" s="42">
        <f>Kalendārs!AB135/24</f>
        <v>3.195138888891961</v>
      </c>
      <c r="I26" s="58">
        <f>I25+D23</f>
        <v>45836.97152777778</v>
      </c>
      <c r="J26" s="63" t="s">
        <v>56</v>
      </c>
      <c r="K26" s="62" t="s">
        <v>58</v>
      </c>
    </row>
    <row r="27" spans="1:11" x14ac:dyDescent="0.2">
      <c r="A27" s="47">
        <v>25</v>
      </c>
      <c r="B27" s="45">
        <f>Kalendārs!H139</f>
        <v>45847</v>
      </c>
      <c r="C27" s="46">
        <f>Kalendārs!J143</f>
        <v>0.42986111111111114</v>
      </c>
      <c r="D27" s="48">
        <f t="shared" si="1"/>
        <v>8.8111111111065838</v>
      </c>
      <c r="E27" s="47" t="str">
        <f>Kalendārs!H142</f>
        <v>N747BC</v>
      </c>
      <c r="F27" s="40" t="str">
        <f>Kalendārs!AD140</f>
        <v>GTI4536</v>
      </c>
      <c r="G27" s="40" t="str">
        <f>Kalendārs!AC140</f>
        <v>no Anchorage (ANC)</v>
      </c>
      <c r="H27" s="42">
        <f>Kalendārs!AB140/24</f>
        <v>1.0666666666656965</v>
      </c>
      <c r="I27" s="58">
        <f>I26+D24</f>
        <v>45845.997916666667</v>
      </c>
      <c r="J27" s="63" t="s">
        <v>56</v>
      </c>
      <c r="K27" s="62" t="s">
        <v>58</v>
      </c>
    </row>
    <row r="28" spans="1:11" x14ac:dyDescent="0.2">
      <c r="A28" s="47">
        <v>26</v>
      </c>
      <c r="B28" s="45"/>
      <c r="C28" s="44"/>
      <c r="D28" s="48" t="str">
        <f t="shared" si="1"/>
        <v/>
      </c>
      <c r="E28" s="47"/>
      <c r="H28" s="42"/>
      <c r="I28" s="58">
        <f>I27+D22</f>
        <v>45852.015972222223</v>
      </c>
      <c r="K28" s="62" t="s">
        <v>55</v>
      </c>
    </row>
    <row r="29" spans="1:11" x14ac:dyDescent="0.2">
      <c r="A29" s="47">
        <v>27</v>
      </c>
      <c r="B29" s="45"/>
      <c r="C29" s="44"/>
      <c r="D29" s="48" t="str">
        <f t="shared" si="1"/>
        <v/>
      </c>
      <c r="E29" s="47"/>
      <c r="H29" s="42"/>
      <c r="I29" s="58">
        <f>I28+D23</f>
        <v>45856.969444444447</v>
      </c>
      <c r="K29" s="62" t="s">
        <v>55</v>
      </c>
    </row>
    <row r="30" spans="1:11" x14ac:dyDescent="0.2">
      <c r="A30" s="47">
        <v>28</v>
      </c>
      <c r="B30" s="45"/>
      <c r="C30" s="44"/>
      <c r="D30" s="48" t="str">
        <f t="shared" si="1"/>
        <v/>
      </c>
      <c r="E30" s="47"/>
      <c r="H30" s="42"/>
      <c r="I30" s="58">
        <f>I29+D24</f>
        <v>45865.995833333334</v>
      </c>
      <c r="K30" s="62" t="s">
        <v>55</v>
      </c>
    </row>
    <row r="31" spans="1:11" x14ac:dyDescent="0.2">
      <c r="A31" s="47">
        <v>29</v>
      </c>
      <c r="B31" s="45"/>
      <c r="C31" s="44"/>
      <c r="D31" s="48" t="str">
        <f t="shared" si="1"/>
        <v/>
      </c>
      <c r="E31" s="47"/>
    </row>
    <row r="32" spans="1:11" x14ac:dyDescent="0.2">
      <c r="A32" s="47">
        <v>30</v>
      </c>
      <c r="B32" s="45"/>
      <c r="C32" s="44"/>
      <c r="D32" s="48" t="str">
        <f t="shared" si="1"/>
        <v/>
      </c>
      <c r="E32" s="47"/>
    </row>
  </sheetData>
  <mergeCells count="4">
    <mergeCell ref="F1:H1"/>
    <mergeCell ref="B1:B2"/>
    <mergeCell ref="C1:C2"/>
    <mergeCell ref="E1:E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3093-B4DF-7045-8C57-C95D3CB3E3E7}">
  <dimension ref="A1:H32"/>
  <sheetViews>
    <sheetView workbookViewId="0">
      <selection activeCell="B28" sqref="B28"/>
    </sheetView>
  </sheetViews>
  <sheetFormatPr baseColWidth="10" defaultRowHeight="16" x14ac:dyDescent="0.2"/>
  <cols>
    <col min="1" max="1" width="3.1640625" style="33" bestFit="1" customWidth="1"/>
    <col min="2" max="2" width="21" style="33" bestFit="1" customWidth="1"/>
    <col min="3" max="3" width="5.6640625" style="33" bestFit="1" customWidth="1"/>
    <col min="4" max="4" width="7.83203125" style="33" bestFit="1" customWidth="1"/>
    <col min="5" max="5" width="7.83203125" bestFit="1" customWidth="1"/>
    <col min="6" max="6" width="6.33203125" style="33" bestFit="1" customWidth="1"/>
    <col min="7" max="7" width="8.83203125" style="33" bestFit="1" customWidth="1"/>
  </cols>
  <sheetData>
    <row r="1" spans="1:8" x14ac:dyDescent="0.2">
      <c r="B1" s="87" t="s">
        <v>27</v>
      </c>
      <c r="C1" s="87" t="s">
        <v>28</v>
      </c>
      <c r="D1" s="49" t="s">
        <v>42</v>
      </c>
      <c r="E1" s="87" t="s">
        <v>51</v>
      </c>
      <c r="F1" s="87" t="s">
        <v>52</v>
      </c>
      <c r="G1" s="87" t="s">
        <v>47</v>
      </c>
    </row>
    <row r="2" spans="1:8" x14ac:dyDescent="0.2">
      <c r="B2" s="88"/>
      <c r="C2" s="88"/>
      <c r="D2" s="49" t="s">
        <v>43</v>
      </c>
      <c r="E2" s="88"/>
      <c r="F2" s="88"/>
      <c r="G2" s="88"/>
    </row>
    <row r="3" spans="1:8" x14ac:dyDescent="0.2">
      <c r="A3" s="47">
        <v>1</v>
      </c>
      <c r="B3" s="45">
        <f>Kalendārs!E9</f>
        <v>45664</v>
      </c>
      <c r="C3" s="50">
        <f>Kalendārs!G11</f>
        <v>0.3888888888888889</v>
      </c>
      <c r="D3" s="47" t="s">
        <v>50</v>
      </c>
      <c r="E3" s="44" t="str">
        <f>Kalendārs!E12</f>
        <v>N249BA</v>
      </c>
      <c r="F3" s="50">
        <f>Kalendārs!G12</f>
        <v>3.472222222222222E-3</v>
      </c>
      <c r="G3" s="51">
        <f>Kalendārs!G13</f>
        <v>18.300000000104774</v>
      </c>
    </row>
    <row r="4" spans="1:8" x14ac:dyDescent="0.2">
      <c r="A4" s="47">
        <v>2</v>
      </c>
      <c r="B4" s="45">
        <f>Kalendārs!E14</f>
        <v>45671</v>
      </c>
      <c r="C4" s="50">
        <f>Kalendārs!G16</f>
        <v>0.39444444444444443</v>
      </c>
      <c r="D4" s="48">
        <f>((B4+C4)-(B3+C3))</f>
        <v>7.0055555555518367</v>
      </c>
      <c r="E4" s="44" t="str">
        <f>Kalendārs!E17</f>
        <v>N780BA</v>
      </c>
      <c r="F4" s="50">
        <f>Kalendārs!G17</f>
        <v>9.0277777777777769E-3</v>
      </c>
      <c r="G4" s="51">
        <f>Kalendārs!G18</f>
        <v>24.18333333323244</v>
      </c>
    </row>
    <row r="5" spans="1:8" x14ac:dyDescent="0.2">
      <c r="A5" s="47">
        <v>3</v>
      </c>
      <c r="B5" s="45">
        <f>Kalendārs!Q19</f>
        <v>45682</v>
      </c>
      <c r="C5" s="50">
        <f>Kalendārs!S21</f>
        <v>0.52013888888888893</v>
      </c>
      <c r="D5" s="48">
        <f t="shared" ref="D5:D25" si="0">((B5+C5)-(B4+C4))</f>
        <v>11.125694444446708</v>
      </c>
      <c r="E5" s="44" t="str">
        <f>Kalendārs!Q22</f>
        <v>N249BA</v>
      </c>
      <c r="F5" s="52">
        <f>Kalendārs!S22</f>
        <v>9.3055555555555558E-2</v>
      </c>
      <c r="G5" s="53">
        <f>Kalendārs!S23</f>
        <v>88.599999999976717</v>
      </c>
      <c r="H5" t="s">
        <v>53</v>
      </c>
    </row>
    <row r="6" spans="1:8" x14ac:dyDescent="0.2">
      <c r="A6" s="47">
        <v>4</v>
      </c>
      <c r="B6" s="45">
        <f>Kalendārs!N24</f>
        <v>45688</v>
      </c>
      <c r="C6" s="50">
        <f>Kalendārs!P26</f>
        <v>0.39305555555555555</v>
      </c>
      <c r="D6" s="48">
        <f t="shared" si="0"/>
        <v>5.8729166666671517</v>
      </c>
      <c r="E6" s="44" t="str">
        <f>Kalendārs!N27</f>
        <v>N718BA</v>
      </c>
      <c r="F6" s="50">
        <f>Kalendārs!P27</f>
        <v>7.6388888888888886E-3</v>
      </c>
      <c r="G6" s="51">
        <f>Kalendārs!P28</f>
        <v>18.533333333325572</v>
      </c>
    </row>
    <row r="7" spans="1:8" x14ac:dyDescent="0.2">
      <c r="A7" s="47">
        <v>5</v>
      </c>
      <c r="B7" s="45">
        <f>Kalendārs!K29</f>
        <v>45694</v>
      </c>
      <c r="C7" s="50">
        <f>Kalendārs!M31</f>
        <v>0.39166666666666666</v>
      </c>
      <c r="D7" s="48">
        <f t="shared" si="0"/>
        <v>5.9986111111138598</v>
      </c>
      <c r="E7" s="44" t="str">
        <f>Kalendārs!K32</f>
        <v>N249BA</v>
      </c>
      <c r="F7" s="50">
        <f>Kalendārs!M32</f>
        <v>6.2500000000000003E-3</v>
      </c>
      <c r="G7" s="51">
        <f>Kalendārs!M33</f>
        <v>18.166666666686069</v>
      </c>
    </row>
    <row r="8" spans="1:8" x14ac:dyDescent="0.2">
      <c r="A8" s="47">
        <v>6</v>
      </c>
      <c r="B8" s="45">
        <f>Kalendārs!E34</f>
        <v>45699</v>
      </c>
      <c r="C8" s="50">
        <f>Kalendārs!G36</f>
        <v>0.38750000000000001</v>
      </c>
      <c r="D8" s="48">
        <f t="shared" si="0"/>
        <v>4.9958333333270275</v>
      </c>
      <c r="E8" s="44" t="str">
        <f>Kalendārs!E37</f>
        <v>N780BA</v>
      </c>
      <c r="F8" s="50">
        <f>Kalendārs!G37</f>
        <v>2.0833333333333333E-3</v>
      </c>
      <c r="G8" s="51">
        <f>Kalendārs!G38</f>
        <v>18.433333333348855</v>
      </c>
    </row>
    <row r="9" spans="1:8" x14ac:dyDescent="0.2">
      <c r="A9" s="47">
        <v>7</v>
      </c>
      <c r="B9" s="45">
        <f>Kalendārs!K54</f>
        <v>45729</v>
      </c>
      <c r="C9" s="50">
        <f>Kalendārs!M56</f>
        <v>0.3923611111111111</v>
      </c>
      <c r="D9" s="48">
        <f t="shared" si="0"/>
        <v>30.004861111112405</v>
      </c>
      <c r="E9" s="44" t="str">
        <f>Kalendārs!K57</f>
        <v>N718BA</v>
      </c>
      <c r="F9" s="50">
        <f>Kalendārs!M57</f>
        <v>6.9444444444444441E-3</v>
      </c>
      <c r="G9" s="51">
        <f>Kalendārs!M58</f>
        <v>17.916666666569654</v>
      </c>
    </row>
    <row r="10" spans="1:8" x14ac:dyDescent="0.2">
      <c r="A10" s="47">
        <v>8</v>
      </c>
      <c r="B10" s="45">
        <f>Kalendārs!E59</f>
        <v>45734</v>
      </c>
      <c r="C10" s="50">
        <f>Kalendārs!G61</f>
        <v>0.40486111111111112</v>
      </c>
      <c r="D10" s="48">
        <f t="shared" si="0"/>
        <v>5.0125000000043656</v>
      </c>
      <c r="E10" s="44" t="str">
        <f>Kalendārs!E62</f>
        <v>N718BA</v>
      </c>
      <c r="F10" s="50">
        <f>Kalendārs!G62</f>
        <v>1.9444444444444445E-2</v>
      </c>
      <c r="G10" s="51">
        <f>Kalendārs!G63</f>
        <v>17.583333333372138</v>
      </c>
    </row>
    <row r="11" spans="1:8" x14ac:dyDescent="0.2">
      <c r="A11" s="47">
        <v>9</v>
      </c>
      <c r="B11" s="45">
        <f>Kalendārs!H64</f>
        <v>45742</v>
      </c>
      <c r="C11" s="50">
        <f>Kalendārs!J66</f>
        <v>0.43819444444444444</v>
      </c>
      <c r="D11" s="48">
        <f t="shared" si="0"/>
        <v>8.0333333333328483</v>
      </c>
      <c r="E11" s="44" t="str">
        <f>Kalendārs!H67</f>
        <v>N747BC</v>
      </c>
      <c r="F11" s="50">
        <f>Kalendārs!J67</f>
        <v>4.2361111111111113E-2</v>
      </c>
      <c r="G11" s="51">
        <f>Kalendārs!J68</f>
        <v>23.500000000116415</v>
      </c>
    </row>
    <row r="12" spans="1:8" x14ac:dyDescent="0.2">
      <c r="A12" s="47">
        <v>10</v>
      </c>
      <c r="B12" s="45">
        <f>Kalendārs!E69</f>
        <v>45748</v>
      </c>
      <c r="C12" s="50">
        <f>Kalendārs!G71</f>
        <v>0.39930555555555558</v>
      </c>
      <c r="D12" s="48">
        <f t="shared" si="0"/>
        <v>5.961111111108039</v>
      </c>
      <c r="E12" s="44" t="str">
        <f>Kalendārs!E72</f>
        <v>N780BA</v>
      </c>
      <c r="F12" s="50">
        <f>Kalendārs!G72</f>
        <v>1.3888888888888888E-2</v>
      </c>
      <c r="G12" s="51">
        <f>Kalendārs!G73</f>
        <v>20.71666666661622</v>
      </c>
    </row>
    <row r="13" spans="1:8" x14ac:dyDescent="0.2">
      <c r="A13" s="47">
        <v>11</v>
      </c>
      <c r="B13" s="45">
        <f>Kalendārs!B74</f>
        <v>45754</v>
      </c>
      <c r="C13" s="50">
        <f>Kalendārs!D76</f>
        <v>0.54861111111111116</v>
      </c>
      <c r="D13" s="48">
        <f t="shared" si="0"/>
        <v>6.1493055555547471</v>
      </c>
      <c r="E13" s="44" t="str">
        <f>Kalendārs!B77</f>
        <v>N780BA</v>
      </c>
      <c r="F13" s="47" t="str">
        <f>Kalendārs!D77</f>
        <v>-0:10</v>
      </c>
      <c r="G13" s="51">
        <f>Kalendārs!D78</f>
        <v>16.183333333348855</v>
      </c>
    </row>
    <row r="14" spans="1:8" x14ac:dyDescent="0.2">
      <c r="A14" s="47">
        <v>12</v>
      </c>
      <c r="B14" s="45">
        <f>Kalendārs!E79</f>
        <v>45762</v>
      </c>
      <c r="C14" s="50">
        <f>Kalendārs!G81</f>
        <v>0.39374999999999999</v>
      </c>
      <c r="D14" s="48">
        <f t="shared" si="0"/>
        <v>7.8451388888934162</v>
      </c>
      <c r="E14" s="44" t="str">
        <f>Kalendārs!E82</f>
        <v>N780BA</v>
      </c>
      <c r="F14" s="50">
        <f>Kalendārs!G82</f>
        <v>8.3333333333333332E-3</v>
      </c>
      <c r="G14" s="51">
        <f>Kalendārs!G83</f>
        <v>25.166666666802485</v>
      </c>
    </row>
    <row r="15" spans="1:8" x14ac:dyDescent="0.2">
      <c r="A15" s="47">
        <v>13</v>
      </c>
      <c r="B15" s="45">
        <f>Kalendārs!K84</f>
        <v>45771</v>
      </c>
      <c r="C15" s="50">
        <f>Kalendārs!M86</f>
        <v>0.38958333333333334</v>
      </c>
      <c r="D15" s="48">
        <f t="shared" si="0"/>
        <v>8.9958333333270275</v>
      </c>
      <c r="E15" s="44" t="str">
        <f>Kalendārs!K87</f>
        <v>N249BA</v>
      </c>
      <c r="F15" s="50">
        <f>Kalendārs!M87</f>
        <v>4.1666666666666666E-3</v>
      </c>
      <c r="G15" s="51">
        <f>Kalendārs!M88</f>
        <v>17.549999999930151</v>
      </c>
    </row>
    <row r="16" spans="1:8" x14ac:dyDescent="0.2">
      <c r="A16" s="47">
        <v>14</v>
      </c>
      <c r="B16" s="45">
        <f>Kalendārs!E89</f>
        <v>45776</v>
      </c>
      <c r="C16" s="50">
        <f>Kalendārs!G91</f>
        <v>0.57708333333333328</v>
      </c>
      <c r="D16" s="48">
        <f t="shared" si="0"/>
        <v>5.1875</v>
      </c>
      <c r="E16" s="44" t="str">
        <f>Kalendārs!E92</f>
        <v>N780BA</v>
      </c>
      <c r="F16" s="50">
        <f>Kalendārs!G92</f>
        <v>1.4583333333333334E-2</v>
      </c>
      <c r="G16" s="51">
        <f>Kalendārs!G93</f>
        <v>20.416666666511446</v>
      </c>
    </row>
    <row r="17" spans="1:7" x14ac:dyDescent="0.2">
      <c r="A17" s="47">
        <v>15</v>
      </c>
      <c r="B17" s="45">
        <f>Kalendārs!N89</f>
        <v>45779</v>
      </c>
      <c r="C17" s="50">
        <f>Kalendārs!P91</f>
        <v>0.39444444444444443</v>
      </c>
      <c r="D17" s="48">
        <f t="shared" si="0"/>
        <v>2.8173611111124046</v>
      </c>
      <c r="E17" s="44" t="str">
        <f>Kalendārs!N92</f>
        <v>N249BA</v>
      </c>
      <c r="F17" s="50">
        <f>Kalendārs!P92</f>
        <v>9.0277777777777769E-3</v>
      </c>
      <c r="G17" s="51">
        <f>Kalendārs!P93</f>
        <v>19.466666666558012</v>
      </c>
    </row>
    <row r="18" spans="1:7" x14ac:dyDescent="0.2">
      <c r="A18" s="47">
        <v>16</v>
      </c>
      <c r="B18" s="45">
        <f>Kalendārs!B99</f>
        <v>45789</v>
      </c>
      <c r="C18" s="50">
        <f>Kalendārs!D101</f>
        <v>0.40347222222222223</v>
      </c>
      <c r="D18" s="48">
        <f t="shared" si="0"/>
        <v>10.009027777778101</v>
      </c>
      <c r="E18" s="44" t="str">
        <f>Kalendārs!B102</f>
        <v>N718BA</v>
      </c>
      <c r="F18" s="50">
        <f>Kalendārs!D102</f>
        <v>1.8055555555555554E-2</v>
      </c>
      <c r="G18" s="51">
        <f>Kalendārs!D103</f>
        <v>18.866666666697711</v>
      </c>
    </row>
    <row r="19" spans="1:7" x14ac:dyDescent="0.2">
      <c r="A19" s="47">
        <v>17</v>
      </c>
      <c r="B19" s="45">
        <f>Kalendārs!K99</f>
        <v>45792</v>
      </c>
      <c r="C19" s="50">
        <f>Kalendārs!M101</f>
        <v>0.43125000000000002</v>
      </c>
      <c r="D19" s="48">
        <f t="shared" si="0"/>
        <v>3.0277777777810115</v>
      </c>
      <c r="E19" s="44" t="str">
        <f>Kalendārs!K102</f>
        <v>N780BA</v>
      </c>
      <c r="F19" s="50">
        <f>Kalendārs!M102</f>
        <v>4.1666666666666666E-3</v>
      </c>
      <c r="G19" s="51">
        <f>Kalendārs!M103</f>
        <v>22.350000000034925</v>
      </c>
    </row>
    <row r="20" spans="1:7" x14ac:dyDescent="0.2">
      <c r="A20" s="47">
        <v>18</v>
      </c>
      <c r="B20" s="45">
        <f>Kalendārs!H104</f>
        <v>45798</v>
      </c>
      <c r="C20" s="50">
        <f>Kalendārs!J106</f>
        <v>0.43541666666666667</v>
      </c>
      <c r="D20" s="48">
        <f t="shared" si="0"/>
        <v>6.0041666666656965</v>
      </c>
      <c r="E20" s="44" t="str">
        <f>Kalendārs!H107</f>
        <v>N249BA</v>
      </c>
      <c r="F20" s="50">
        <f>Kalendārs!J107</f>
        <v>8.3333333333333332E-3</v>
      </c>
      <c r="G20" s="51">
        <f>Kalendārs!J108</f>
        <v>47.600000000093132</v>
      </c>
    </row>
    <row r="21" spans="1:7" x14ac:dyDescent="0.2">
      <c r="A21" s="47">
        <v>19</v>
      </c>
      <c r="B21" s="45">
        <f>Kalendārs!N109</f>
        <v>45807</v>
      </c>
      <c r="C21" s="50">
        <f>Kalendārs!P111</f>
        <v>0.39652777777777776</v>
      </c>
      <c r="D21" s="48">
        <f t="shared" si="0"/>
        <v>8.961111111108039</v>
      </c>
      <c r="E21" s="44" t="str">
        <f>Kalendārs!N112</f>
        <v>N780BA</v>
      </c>
      <c r="F21" s="50">
        <f>Kalendārs!P112</f>
        <v>1.1111111111111112E-2</v>
      </c>
      <c r="G21" s="51">
        <f>Kalendārs!P113</f>
        <v>18.349999999918509</v>
      </c>
    </row>
    <row r="22" spans="1:7" x14ac:dyDescent="0.2">
      <c r="A22" s="47">
        <v>20</v>
      </c>
      <c r="B22" s="45">
        <f>Kalendārs!K114</f>
        <v>45813</v>
      </c>
      <c r="C22" s="50">
        <f>Kalendārs!M116</f>
        <v>0.39652777777777776</v>
      </c>
      <c r="D22" s="48">
        <f t="shared" si="0"/>
        <v>6</v>
      </c>
      <c r="E22" s="44" t="str">
        <f>Kalendārs!K117</f>
        <v>N249BA</v>
      </c>
      <c r="F22" s="50">
        <f>Kalendārs!M117</f>
        <v>1.1111111111111112E-2</v>
      </c>
      <c r="G22" s="51">
        <f>Kalendārs!M118</f>
        <v>17.916666666569654</v>
      </c>
    </row>
    <row r="23" spans="1:7" x14ac:dyDescent="0.2">
      <c r="A23" s="47">
        <v>21</v>
      </c>
      <c r="B23" s="45">
        <f>Kalendārs!E119</f>
        <v>45818</v>
      </c>
      <c r="C23" s="50">
        <f>Kalendārs!G121</f>
        <v>0.39444444444444443</v>
      </c>
      <c r="D23" s="48">
        <f t="shared" si="0"/>
        <v>4.9979166666671517</v>
      </c>
      <c r="E23" s="44" t="str">
        <f>Kalendārs!E122</f>
        <v>N747BC</v>
      </c>
      <c r="F23" s="50">
        <f>Kalendārs!G122</f>
        <v>9.0277777777777769E-3</v>
      </c>
      <c r="G23" s="51">
        <f>Kalendārs!G123</f>
        <v>18.983333333220799</v>
      </c>
    </row>
    <row r="24" spans="1:7" x14ac:dyDescent="0.2">
      <c r="A24" s="47">
        <v>22</v>
      </c>
      <c r="B24" s="45">
        <f>Kalendārs!K124</f>
        <v>45827</v>
      </c>
      <c r="C24" s="50">
        <f>Kalendārs!M126</f>
        <v>0.57847222222222228</v>
      </c>
      <c r="D24" s="48">
        <f t="shared" si="0"/>
        <v>9.1840277777810115</v>
      </c>
      <c r="E24" s="44" t="str">
        <f>Kalendārs!K127</f>
        <v>N780BA</v>
      </c>
      <c r="F24" s="50">
        <f>Kalendārs!M127</f>
        <v>3.6805555555555557E-2</v>
      </c>
      <c r="G24" s="51">
        <f>Kalendārs!M128</f>
        <v>22.766666666662786</v>
      </c>
    </row>
    <row r="25" spans="1:7" x14ac:dyDescent="0.2">
      <c r="A25" s="47">
        <v>23</v>
      </c>
      <c r="B25" s="45">
        <f>Kalendārs!E129</f>
        <v>45832</v>
      </c>
      <c r="C25" s="50">
        <f>Kalendārs!G131</f>
        <v>0.55347222222222225</v>
      </c>
      <c r="D25" s="48">
        <f t="shared" si="0"/>
        <v>4.9749999999985448</v>
      </c>
      <c r="E25" s="44" t="str">
        <f>Kalendārs!E132</f>
        <v>N747BC</v>
      </c>
      <c r="F25" s="50">
        <f>Kalendārs!G132</f>
        <v>1.1805555555555555E-2</v>
      </c>
      <c r="G25" s="51">
        <f>Kalendārs!G133</f>
        <v>20.050000000046566</v>
      </c>
    </row>
    <row r="26" spans="1:7" x14ac:dyDescent="0.2">
      <c r="A26" s="47">
        <v>24</v>
      </c>
      <c r="B26" s="45">
        <f>Kalendārs!H134</f>
        <v>45840</v>
      </c>
      <c r="C26" s="50">
        <f>Kalendārs!J136</f>
        <v>0.3840277777777778</v>
      </c>
      <c r="D26" s="48">
        <f>IF(B26="","",((B26+C26)-(B25+C25)))</f>
        <v>7.8305555555562023</v>
      </c>
      <c r="E26" s="44" t="str">
        <f>Kalendārs!H137</f>
        <v>N718BA</v>
      </c>
      <c r="F26" s="52">
        <f>Kalendārs!J137</f>
        <v>0.84236111111111112</v>
      </c>
      <c r="G26" s="53">
        <f>Kalendārs!J138</f>
        <v>42.366666666639503</v>
      </c>
    </row>
    <row r="27" spans="1:7" x14ac:dyDescent="0.2">
      <c r="A27" s="47">
        <v>25</v>
      </c>
      <c r="B27" s="45">
        <f>Kalendārs!K139</f>
        <v>45848</v>
      </c>
      <c r="C27" s="50">
        <f>Kalendārs!M141</f>
        <v>0.39513888888888887</v>
      </c>
      <c r="D27" s="48">
        <f t="shared" ref="D27:D32" si="1">IF(B27="","",((B27+C27)-(B26+C26)))</f>
        <v>8.0111111111109494</v>
      </c>
      <c r="E27" s="44" t="str">
        <f>Kalendārs!K142</f>
        <v>N747BC</v>
      </c>
      <c r="F27" s="50">
        <f>Kalendārs!M142</f>
        <v>9.7222222222222224E-3</v>
      </c>
      <c r="G27" s="51">
        <f>Kalendārs!M143</f>
        <v>23.166666666744277</v>
      </c>
    </row>
    <row r="28" spans="1:7" x14ac:dyDescent="0.2">
      <c r="A28" s="47">
        <v>26</v>
      </c>
      <c r="B28" s="45"/>
      <c r="C28" s="47"/>
      <c r="D28" s="48" t="str">
        <f t="shared" si="1"/>
        <v/>
      </c>
      <c r="E28" s="44"/>
      <c r="F28" s="47"/>
      <c r="G28" s="51"/>
    </row>
    <row r="29" spans="1:7" x14ac:dyDescent="0.2">
      <c r="A29" s="47">
        <v>27</v>
      </c>
      <c r="B29" s="45"/>
      <c r="C29" s="47"/>
      <c r="D29" s="48" t="str">
        <f t="shared" si="1"/>
        <v/>
      </c>
      <c r="E29" s="44"/>
      <c r="F29" s="47"/>
      <c r="G29" s="51"/>
    </row>
    <row r="30" spans="1:7" x14ac:dyDescent="0.2">
      <c r="A30" s="47">
        <v>28</v>
      </c>
      <c r="B30" s="45"/>
      <c r="C30" s="47"/>
      <c r="D30" s="48" t="str">
        <f t="shared" si="1"/>
        <v/>
      </c>
      <c r="E30" s="44"/>
      <c r="F30" s="47"/>
      <c r="G30" s="51"/>
    </row>
    <row r="31" spans="1:7" x14ac:dyDescent="0.2">
      <c r="A31" s="47">
        <v>29</v>
      </c>
      <c r="B31" s="45"/>
      <c r="C31" s="47"/>
      <c r="D31" s="48" t="str">
        <f t="shared" si="1"/>
        <v/>
      </c>
      <c r="E31" s="44"/>
      <c r="F31" s="47"/>
      <c r="G31" s="51"/>
    </row>
    <row r="32" spans="1:7" x14ac:dyDescent="0.2">
      <c r="A32" s="47">
        <v>30</v>
      </c>
      <c r="B32" s="45"/>
      <c r="C32" s="47"/>
      <c r="D32" s="48" t="str">
        <f t="shared" si="1"/>
        <v/>
      </c>
      <c r="E32" s="44"/>
      <c r="F32" s="47"/>
      <c r="G32" s="51"/>
    </row>
  </sheetData>
  <mergeCells count="5">
    <mergeCell ref="B1:B2"/>
    <mergeCell ref="C1:C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Kalendārs</vt:lpstr>
      <vt:lpstr>CHS-TAR</vt:lpstr>
      <vt:lpstr>TAR-CHS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Jeršovs</dc:creator>
  <cp:lastModifiedBy>Andris Jeršovs</cp:lastModifiedBy>
  <dcterms:created xsi:type="dcterms:W3CDTF">2025-06-20T14:34:52Z</dcterms:created>
  <dcterms:modified xsi:type="dcterms:W3CDTF">2025-07-27T08:09:45Z</dcterms:modified>
</cp:coreProperties>
</file>